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<sst xmlns="http://schemas.openxmlformats.org/spreadsheetml/2006/main" count="67" uniqueCount="48">
  <si>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Components:</t>
  </si>
  <si>
    <t>% w/w</t>
  </si>
  <si>
    <t>microns</t>
  </si>
  <si>
    <r>
      <t>kg m</t>
    </r>
    <r>
      <rPr>
        <vertAlign val="superscript"/>
        <sz val="10"/>
        <rFont val="Arial"/>
        <family val="2"/>
      </rPr>
      <t>-3</t>
    </r>
  </si>
  <si>
    <t>Convert to binary mixture of drug against remainder of powders:</t>
  </si>
  <si>
    <t>Mass fraction of drug:</t>
  </si>
  <si>
    <t>kg</t>
  </si>
  <si>
    <t>Mean drug particle mass:</t>
  </si>
  <si>
    <t>Mean particle mass of rest:</t>
  </si>
  <si>
    <t>Mass fraction of rest:</t>
  </si>
  <si>
    <t>Proportions:</t>
  </si>
  <si>
    <t>Variance:</t>
  </si>
  <si>
    <t>Scale of scrutiny:</t>
  </si>
  <si>
    <t>g</t>
  </si>
  <si>
    <t>CALCULATED VALUES:</t>
  </si>
  <si>
    <t>w/w</t>
  </si>
  <si>
    <t>Statistics:</t>
  </si>
  <si>
    <t>Standard deviation:</t>
  </si>
  <si>
    <t>Output:</t>
  </si>
  <si>
    <t>Number of divisions:</t>
  </si>
  <si>
    <t>Increment from mean</t>
  </si>
  <si>
    <t>Mass fraction</t>
  </si>
  <si>
    <t>of active</t>
  </si>
  <si>
    <t>ingredient</t>
  </si>
  <si>
    <t>Probability</t>
  </si>
  <si>
    <t>density</t>
  </si>
  <si>
    <t>function</t>
  </si>
  <si>
    <t>Difference</t>
  </si>
  <si>
    <t>from</t>
  </si>
  <si>
    <t>mean</t>
  </si>
  <si>
    <t>Three</t>
  </si>
  <si>
    <t>standard dev</t>
  </si>
  <si>
    <t>below mean</t>
  </si>
  <si>
    <t>above</t>
  </si>
  <si>
    <t>Integration of area under curve:</t>
  </si>
  <si>
    <t>Increment</t>
  </si>
  <si>
    <t>integration</t>
  </si>
  <si>
    <t>Poole, Taylor and Wall analysis of powder mixing - for free flowing powders</t>
  </si>
  <si>
    <t>%</t>
  </si>
  <si>
    <t>N.B. check this total is ok:</t>
  </si>
  <si>
    <t>(instructions: you may change any of the cells with a yellow background)</t>
  </si>
  <si>
    <t>R.G.Holdich@Lboro.ac.uk</t>
  </si>
  <si>
    <t>A:</t>
  </si>
  <si>
    <t>B:</t>
  </si>
  <si>
    <t>C:</t>
  </si>
  <si>
    <t>D:</t>
  </si>
  <si>
    <t>E:</t>
  </si>
  <si>
    <t>Sample mass: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</si>
</sst>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0" fontId="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Sheet1!$C$36:$C$237</c:f>
              <c:numCache/>
            </c:numRef>
          </c:xVal>
          <c:yVal>
            <c:numRef>
              <c:f>Sheet1!$D$36:$D$237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Sheet1!$F$36:$F$237</c:f>
              <c:numCache/>
            </c:numRef>
          </c:xVal>
          <c:yVal>
            <c:numRef>
              <c:f>Sheet1!$D$36:$D$237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Sheet1!$G$36:$G$237</c:f>
              <c:numCache/>
            </c:numRef>
          </c:xVal>
          <c:yVal>
            <c:numRef>
              <c:f>Sheet1!$D$36:$D$237</c:f>
              <c:numCache/>
            </c:numRef>
          </c:yVal>
          <c:smooth val="1"/>
        </c:ser>
        <c:axId val="6091954"/>
        <c:axId val="54827587"/>
      </c:scatterChart>
      <c:val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fraction of drug.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crossBetween val="midCat"/>
        <c:dispUnits/>
      </c:valAx>
      <c:valAx>
        <c:axId val="54827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function.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8</xdr:row>
      <xdr:rowOff>38100</xdr:rowOff>
    </xdr:from>
    <xdr:to>
      <xdr:col>8</xdr:col>
      <xdr:colOff>466725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752850" y="1428750"/>
        <a:ext cx="3609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G.Holdich@Lboro.ac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2" width="23.28125" style="0" customWidth="1"/>
    <col min="3" max="3" width="12.421875" style="0" bestFit="1" customWidth="1"/>
    <col min="4" max="4" width="10.8515625" style="0" customWidth="1"/>
    <col min="5" max="5" width="11.57421875" style="0" bestFit="1" customWidth="1"/>
    <col min="6" max="6" width="12.421875" style="0" bestFit="1" customWidth="1"/>
  </cols>
  <sheetData>
    <row r="1" spans="1:3" ht="12.75">
      <c r="A1" s="7" t="s">
        <v>41</v>
      </c>
      <c r="C1" s="3" t="s">
        <v>37</v>
      </c>
    </row>
    <row r="2" ht="12.75">
      <c r="C2" s="5" t="s">
        <v>40</v>
      </c>
    </row>
    <row r="3" ht="12.75">
      <c r="A3" s="3" t="s">
        <v>0</v>
      </c>
    </row>
    <row r="4" spans="2:8" ht="14.25">
      <c r="B4" t="s">
        <v>44</v>
      </c>
      <c r="C4" s="2">
        <v>10</v>
      </c>
      <c r="D4" t="s">
        <v>1</v>
      </c>
      <c r="E4" s="2">
        <v>50</v>
      </c>
      <c r="F4" t="s">
        <v>2</v>
      </c>
      <c r="G4" s="2">
        <v>2600</v>
      </c>
      <c r="H4" t="s">
        <v>3</v>
      </c>
    </row>
    <row r="5" spans="2:8" ht="14.25">
      <c r="B5" t="s">
        <v>43</v>
      </c>
      <c r="C5" s="2">
        <v>30</v>
      </c>
      <c r="D5" t="s">
        <v>1</v>
      </c>
      <c r="E5" s="2">
        <v>80</v>
      </c>
      <c r="F5" t="s">
        <v>2</v>
      </c>
      <c r="G5" s="2">
        <v>2600</v>
      </c>
      <c r="H5" t="s">
        <v>3</v>
      </c>
    </row>
    <row r="6" spans="2:8" ht="14.25">
      <c r="B6" t="s">
        <v>42</v>
      </c>
      <c r="C6" s="2">
        <v>60</v>
      </c>
      <c r="D6" t="s">
        <v>1</v>
      </c>
      <c r="E6" s="2">
        <v>100</v>
      </c>
      <c r="F6" t="s">
        <v>2</v>
      </c>
      <c r="G6" s="2">
        <v>2600</v>
      </c>
      <c r="H6" t="s">
        <v>3</v>
      </c>
    </row>
    <row r="7" spans="2:8" ht="14.25">
      <c r="B7" t="s">
        <v>45</v>
      </c>
      <c r="C7" s="2">
        <v>0</v>
      </c>
      <c r="D7" t="s">
        <v>1</v>
      </c>
      <c r="E7" s="2">
        <v>0</v>
      </c>
      <c r="F7" t="s">
        <v>2</v>
      </c>
      <c r="G7" s="2">
        <v>2600</v>
      </c>
      <c r="H7" t="s">
        <v>3</v>
      </c>
    </row>
    <row r="8" spans="2:8" ht="14.25">
      <c r="B8" t="s">
        <v>46</v>
      </c>
      <c r="C8" s="2">
        <v>0</v>
      </c>
      <c r="D8" t="s">
        <v>1</v>
      </c>
      <c r="E8" s="2">
        <v>0</v>
      </c>
      <c r="F8" t="s">
        <v>2</v>
      </c>
      <c r="G8" s="2">
        <v>2600</v>
      </c>
      <c r="H8" t="s">
        <v>3</v>
      </c>
    </row>
    <row r="9" spans="2:4" ht="12.75">
      <c r="B9" s="6" t="s">
        <v>39</v>
      </c>
      <c r="C9" s="3">
        <f>SUM(C4:C8)</f>
        <v>100</v>
      </c>
      <c r="D9" t="s">
        <v>38</v>
      </c>
    </row>
    <row r="10" ht="12.75">
      <c r="A10" s="3" t="s">
        <v>12</v>
      </c>
    </row>
    <row r="11" spans="2:4" ht="12.75">
      <c r="B11" t="s">
        <v>47</v>
      </c>
      <c r="C11" s="2">
        <v>100</v>
      </c>
      <c r="D11" t="s">
        <v>13</v>
      </c>
    </row>
    <row r="13" ht="12.75">
      <c r="A13" s="3" t="s">
        <v>14</v>
      </c>
    </row>
    <row r="14" ht="12.75">
      <c r="A14" s="3" t="s">
        <v>12</v>
      </c>
    </row>
    <row r="15" spans="2:4" ht="12.75">
      <c r="B15" t="s">
        <v>47</v>
      </c>
      <c r="C15">
        <f>C11/1000</f>
        <v>0.1</v>
      </c>
      <c r="D15" t="s">
        <v>6</v>
      </c>
    </row>
    <row r="17" ht="12.75">
      <c r="A17" s="3" t="s">
        <v>10</v>
      </c>
    </row>
    <row r="18" spans="2:4" ht="12.75">
      <c r="B18" t="s">
        <v>5</v>
      </c>
      <c r="C18" s="8">
        <f>C4/100</f>
        <v>0.1</v>
      </c>
      <c r="D18" t="s">
        <v>15</v>
      </c>
    </row>
    <row r="19" spans="2:4" ht="12.75">
      <c r="B19" t="s">
        <v>9</v>
      </c>
      <c r="C19">
        <f>1-C18</f>
        <v>0.9</v>
      </c>
      <c r="D19" t="s">
        <v>15</v>
      </c>
    </row>
    <row r="22" ht="12.75">
      <c r="A22" s="3" t="s">
        <v>4</v>
      </c>
    </row>
    <row r="23" spans="2:4" ht="12.75">
      <c r="B23" t="s">
        <v>7</v>
      </c>
      <c r="C23">
        <f>E4^3/6*G4*3.142*0.000000000000000001</f>
        <v>1.7019166666666668E-10</v>
      </c>
      <c r="D23" t="s">
        <v>6</v>
      </c>
    </row>
    <row r="24" spans="2:4" ht="12.75">
      <c r="B24" t="s">
        <v>8</v>
      </c>
      <c r="C24">
        <f>(C5*E5^3*G5+C6*E6^3*G5+C7*E7^3*G5+C8*E8^3*G5)*0.000000000000000001*3.142/(6*SUM(C5:C8))</f>
        <v>1.1400572444444443E-09</v>
      </c>
      <c r="D24" t="s">
        <v>6</v>
      </c>
    </row>
    <row r="26" ht="12.75">
      <c r="A26" s="3" t="s">
        <v>16</v>
      </c>
    </row>
    <row r="27" spans="2:3" ht="12.75">
      <c r="B27" t="s">
        <v>11</v>
      </c>
      <c r="C27">
        <f>C18*C19/C15*(C18*C24+C19*C23)</f>
        <v>2.4046040200000003E-10</v>
      </c>
    </row>
    <row r="28" spans="2:3" ht="12.75">
      <c r="B28" t="s">
        <v>17</v>
      </c>
      <c r="C28" s="8">
        <f>C27^0.5</f>
        <v>1.55067856759549E-05</v>
      </c>
    </row>
    <row r="30" ht="12.75">
      <c r="A30" s="3" t="s">
        <v>18</v>
      </c>
    </row>
    <row r="31" spans="2:3" ht="12.75">
      <c r="B31" t="s">
        <v>19</v>
      </c>
      <c r="C31">
        <v>100</v>
      </c>
    </row>
    <row r="33" spans="2:8" s="4" customFormat="1" ht="12.75">
      <c r="B33" s="4" t="s">
        <v>20</v>
      </c>
      <c r="C33" s="4" t="s">
        <v>21</v>
      </c>
      <c r="D33" s="4" t="s">
        <v>24</v>
      </c>
      <c r="E33" s="4" t="s">
        <v>27</v>
      </c>
      <c r="F33" s="4" t="s">
        <v>30</v>
      </c>
      <c r="G33" s="4" t="s">
        <v>30</v>
      </c>
      <c r="H33" s="4" t="s">
        <v>35</v>
      </c>
    </row>
    <row r="34" spans="3:8" s="4" customFormat="1" ht="12.75">
      <c r="C34" s="4" t="s">
        <v>22</v>
      </c>
      <c r="D34" s="4" t="s">
        <v>25</v>
      </c>
      <c r="E34" s="4" t="s">
        <v>28</v>
      </c>
      <c r="F34" s="4" t="s">
        <v>31</v>
      </c>
      <c r="G34" s="4" t="s">
        <v>33</v>
      </c>
      <c r="H34" s="4" t="s">
        <v>36</v>
      </c>
    </row>
    <row r="35" spans="3:7" s="4" customFormat="1" ht="12.75">
      <c r="C35" s="4" t="s">
        <v>23</v>
      </c>
      <c r="D35" s="4" t="s">
        <v>26</v>
      </c>
      <c r="E35" s="4" t="s">
        <v>29</v>
      </c>
      <c r="F35" s="4" t="s">
        <v>32</v>
      </c>
      <c r="G35" s="4" t="s">
        <v>29</v>
      </c>
    </row>
    <row r="36" spans="2:7" ht="12.75">
      <c r="B36">
        <v>1</v>
      </c>
      <c r="C36">
        <f>B36/$C$31*$C$18</f>
        <v>0.001</v>
      </c>
      <c r="D36" s="1">
        <f>1/(($C$27*2*3.142)^0.5)*EXP((E36)/(2*$C$27))</f>
        <v>0</v>
      </c>
      <c r="E36">
        <f>-1*(C36-$C$18)^2</f>
        <v>-0.009801</v>
      </c>
      <c r="F36">
        <f>$C$18-3.06*$C$28</f>
        <v>0.09995254923583158</v>
      </c>
      <c r="G36">
        <f>$C$18+3.06*$C$28</f>
        <v>0.10004745076416843</v>
      </c>
    </row>
    <row r="37" spans="2:8" ht="12.75">
      <c r="B37">
        <v>2</v>
      </c>
      <c r="C37">
        <f aca="true" t="shared" si="0" ref="C37:C100">B37/$C$31*$C$18</f>
        <v>0.002</v>
      </c>
      <c r="D37" s="1">
        <f aca="true" t="shared" si="1" ref="D37:D55">1/(($C$27*2*3.142)^0.5)*EXP((E37)/(2*$C$27))</f>
        <v>0</v>
      </c>
      <c r="E37">
        <f aca="true" t="shared" si="2" ref="E37:E55">-1*(C37-$C$18)^2</f>
        <v>-0.009604000000000001</v>
      </c>
      <c r="F37">
        <f aca="true" t="shared" si="3" ref="F37:F100">$C$18-3.06*$C$28</f>
        <v>0.09995254923583158</v>
      </c>
      <c r="G37">
        <f aca="true" t="shared" si="4" ref="G37:G100">$C$18+3.06*$C$28</f>
        <v>0.10004745076416843</v>
      </c>
      <c r="H37">
        <f>0.5*(C37-C36)*((D36-D37)^2)^0.5</f>
        <v>0</v>
      </c>
    </row>
    <row r="38" spans="2:8" ht="12.75">
      <c r="B38">
        <v>3</v>
      </c>
      <c r="C38">
        <f t="shared" si="0"/>
        <v>0.003</v>
      </c>
      <c r="D38" s="1">
        <f t="shared" si="1"/>
        <v>0</v>
      </c>
      <c r="E38">
        <f t="shared" si="2"/>
        <v>-0.009409</v>
      </c>
      <c r="F38">
        <f t="shared" si="3"/>
        <v>0.09995254923583158</v>
      </c>
      <c r="G38">
        <f t="shared" si="4"/>
        <v>0.10004745076416843</v>
      </c>
      <c r="H38">
        <f aca="true" t="shared" si="5" ref="H38:H101">0.5*(C38-C37)*((D37-D38)^2)^0.5</f>
        <v>0</v>
      </c>
    </row>
    <row r="39" spans="2:8" ht="12.75">
      <c r="B39">
        <v>4</v>
      </c>
      <c r="C39">
        <f t="shared" si="0"/>
        <v>0.004</v>
      </c>
      <c r="D39" s="1">
        <f t="shared" si="1"/>
        <v>0</v>
      </c>
      <c r="E39">
        <f t="shared" si="2"/>
        <v>-0.009216</v>
      </c>
      <c r="F39">
        <f t="shared" si="3"/>
        <v>0.09995254923583158</v>
      </c>
      <c r="G39">
        <f t="shared" si="4"/>
        <v>0.10004745076416843</v>
      </c>
      <c r="H39">
        <f t="shared" si="5"/>
        <v>0</v>
      </c>
    </row>
    <row r="40" spans="2:8" ht="12.75">
      <c r="B40">
        <v>5</v>
      </c>
      <c r="C40">
        <f t="shared" si="0"/>
        <v>0.005000000000000001</v>
      </c>
      <c r="D40" s="1">
        <f t="shared" si="1"/>
        <v>0</v>
      </c>
      <c r="E40">
        <f t="shared" si="2"/>
        <v>-0.009025</v>
      </c>
      <c r="F40">
        <f t="shared" si="3"/>
        <v>0.09995254923583158</v>
      </c>
      <c r="G40">
        <f t="shared" si="4"/>
        <v>0.10004745076416843</v>
      </c>
      <c r="H40">
        <f t="shared" si="5"/>
        <v>0</v>
      </c>
    </row>
    <row r="41" spans="2:8" ht="12.75">
      <c r="B41">
        <v>6</v>
      </c>
      <c r="C41">
        <f>B41/$C$31*$C$18</f>
        <v>0.006</v>
      </c>
      <c r="D41" s="1">
        <f t="shared" si="1"/>
        <v>0</v>
      </c>
      <c r="E41">
        <f t="shared" si="2"/>
        <v>-0.008836</v>
      </c>
      <c r="F41">
        <f t="shared" si="3"/>
        <v>0.09995254923583158</v>
      </c>
      <c r="G41">
        <f t="shared" si="4"/>
        <v>0.10004745076416843</v>
      </c>
      <c r="H41">
        <f t="shared" si="5"/>
        <v>0</v>
      </c>
    </row>
    <row r="42" spans="2:8" ht="12.75">
      <c r="B42">
        <v>7</v>
      </c>
      <c r="C42">
        <f t="shared" si="0"/>
        <v>0.007000000000000001</v>
      </c>
      <c r="D42" s="1">
        <f t="shared" si="1"/>
        <v>0</v>
      </c>
      <c r="E42">
        <f t="shared" si="2"/>
        <v>-0.008649</v>
      </c>
      <c r="F42">
        <f t="shared" si="3"/>
        <v>0.09995254923583158</v>
      </c>
      <c r="G42">
        <f t="shared" si="4"/>
        <v>0.10004745076416843</v>
      </c>
      <c r="H42">
        <f t="shared" si="5"/>
        <v>0</v>
      </c>
    </row>
    <row r="43" spans="2:8" ht="12.75">
      <c r="B43">
        <v>8</v>
      </c>
      <c r="C43">
        <f t="shared" si="0"/>
        <v>0.008</v>
      </c>
      <c r="D43" s="1">
        <f t="shared" si="1"/>
        <v>0</v>
      </c>
      <c r="E43">
        <f t="shared" si="2"/>
        <v>-0.008464</v>
      </c>
      <c r="F43">
        <f t="shared" si="3"/>
        <v>0.09995254923583158</v>
      </c>
      <c r="G43">
        <f t="shared" si="4"/>
        <v>0.10004745076416843</v>
      </c>
      <c r="H43">
        <f t="shared" si="5"/>
        <v>0</v>
      </c>
    </row>
    <row r="44" spans="2:8" ht="12.75">
      <c r="B44">
        <v>9</v>
      </c>
      <c r="C44">
        <f t="shared" si="0"/>
        <v>0.009</v>
      </c>
      <c r="D44" s="1">
        <f t="shared" si="1"/>
        <v>0</v>
      </c>
      <c r="E44">
        <f t="shared" si="2"/>
        <v>-0.008281000000000002</v>
      </c>
      <c r="F44">
        <f t="shared" si="3"/>
        <v>0.09995254923583158</v>
      </c>
      <c r="G44">
        <f t="shared" si="4"/>
        <v>0.10004745076416843</v>
      </c>
      <c r="H44">
        <f t="shared" si="5"/>
        <v>0</v>
      </c>
    </row>
    <row r="45" spans="2:8" ht="12.75">
      <c r="B45">
        <v>10</v>
      </c>
      <c r="C45">
        <f t="shared" si="0"/>
        <v>0.010000000000000002</v>
      </c>
      <c r="D45" s="1">
        <f t="shared" si="1"/>
        <v>0</v>
      </c>
      <c r="E45">
        <f t="shared" si="2"/>
        <v>-0.0081</v>
      </c>
      <c r="F45">
        <f t="shared" si="3"/>
        <v>0.09995254923583158</v>
      </c>
      <c r="G45">
        <f t="shared" si="4"/>
        <v>0.10004745076416843</v>
      </c>
      <c r="H45">
        <f t="shared" si="5"/>
        <v>0</v>
      </c>
    </row>
    <row r="46" spans="2:8" ht="12.75">
      <c r="B46">
        <v>11</v>
      </c>
      <c r="C46">
        <f>B46/$C$31*$C$18</f>
        <v>0.011000000000000001</v>
      </c>
      <c r="D46" s="1">
        <f t="shared" si="1"/>
        <v>0</v>
      </c>
      <c r="E46">
        <f t="shared" si="2"/>
        <v>-0.007921000000000001</v>
      </c>
      <c r="F46">
        <f t="shared" si="3"/>
        <v>0.09995254923583158</v>
      </c>
      <c r="G46">
        <f t="shared" si="4"/>
        <v>0.10004745076416843</v>
      </c>
      <c r="H46">
        <f t="shared" si="5"/>
        <v>0</v>
      </c>
    </row>
    <row r="47" spans="2:8" ht="12.75">
      <c r="B47">
        <v>12</v>
      </c>
      <c r="C47">
        <f t="shared" si="0"/>
        <v>0.012</v>
      </c>
      <c r="D47" s="1">
        <f t="shared" si="1"/>
        <v>0</v>
      </c>
      <c r="E47">
        <f t="shared" si="2"/>
        <v>-0.007744000000000002</v>
      </c>
      <c r="F47">
        <f t="shared" si="3"/>
        <v>0.09995254923583158</v>
      </c>
      <c r="G47">
        <f t="shared" si="4"/>
        <v>0.10004745076416843</v>
      </c>
      <c r="H47">
        <f t="shared" si="5"/>
        <v>0</v>
      </c>
    </row>
    <row r="48" spans="2:8" ht="12.75">
      <c r="B48">
        <v>13</v>
      </c>
      <c r="C48">
        <f t="shared" si="0"/>
        <v>0.013000000000000001</v>
      </c>
      <c r="D48" s="1">
        <f t="shared" si="1"/>
        <v>0</v>
      </c>
      <c r="E48">
        <f t="shared" si="2"/>
        <v>-0.007569000000000001</v>
      </c>
      <c r="F48">
        <f t="shared" si="3"/>
        <v>0.09995254923583158</v>
      </c>
      <c r="G48">
        <f t="shared" si="4"/>
        <v>0.10004745076416843</v>
      </c>
      <c r="H48">
        <f t="shared" si="5"/>
        <v>0</v>
      </c>
    </row>
    <row r="49" spans="2:8" ht="12.75">
      <c r="B49">
        <v>14</v>
      </c>
      <c r="C49">
        <f t="shared" si="0"/>
        <v>0.014000000000000002</v>
      </c>
      <c r="D49" s="1">
        <f t="shared" si="1"/>
        <v>0</v>
      </c>
      <c r="E49">
        <f t="shared" si="2"/>
        <v>-0.0073960000000000015</v>
      </c>
      <c r="F49">
        <f t="shared" si="3"/>
        <v>0.09995254923583158</v>
      </c>
      <c r="G49">
        <f t="shared" si="4"/>
        <v>0.10004745076416843</v>
      </c>
      <c r="H49">
        <f t="shared" si="5"/>
        <v>0</v>
      </c>
    </row>
    <row r="50" spans="2:8" ht="12.75">
      <c r="B50">
        <v>15</v>
      </c>
      <c r="C50">
        <f t="shared" si="0"/>
        <v>0.015</v>
      </c>
      <c r="D50" s="1">
        <f t="shared" si="1"/>
        <v>0</v>
      </c>
      <c r="E50">
        <f t="shared" si="2"/>
        <v>-0.007225000000000001</v>
      </c>
      <c r="F50">
        <f t="shared" si="3"/>
        <v>0.09995254923583158</v>
      </c>
      <c r="G50">
        <f t="shared" si="4"/>
        <v>0.10004745076416843</v>
      </c>
      <c r="H50">
        <f t="shared" si="5"/>
        <v>0</v>
      </c>
    </row>
    <row r="51" spans="2:8" ht="12.75">
      <c r="B51">
        <v>16</v>
      </c>
      <c r="C51">
        <f>B51/$C$31*$C$18</f>
        <v>0.016</v>
      </c>
      <c r="D51" s="1">
        <f t="shared" si="1"/>
        <v>0</v>
      </c>
      <c r="E51">
        <f t="shared" si="2"/>
        <v>-0.007056000000000001</v>
      </c>
      <c r="F51">
        <f t="shared" si="3"/>
        <v>0.09995254923583158</v>
      </c>
      <c r="G51">
        <f t="shared" si="4"/>
        <v>0.10004745076416843</v>
      </c>
      <c r="H51">
        <f t="shared" si="5"/>
        <v>0</v>
      </c>
    </row>
    <row r="52" spans="2:8" ht="12.75">
      <c r="B52">
        <v>17</v>
      </c>
      <c r="C52">
        <f t="shared" si="0"/>
        <v>0.017</v>
      </c>
      <c r="D52" s="1">
        <f t="shared" si="1"/>
        <v>0</v>
      </c>
      <c r="E52">
        <f t="shared" si="2"/>
        <v>-0.006889000000000001</v>
      </c>
      <c r="F52">
        <f t="shared" si="3"/>
        <v>0.09995254923583158</v>
      </c>
      <c r="G52">
        <f t="shared" si="4"/>
        <v>0.10004745076416843</v>
      </c>
      <c r="H52">
        <f t="shared" si="5"/>
        <v>0</v>
      </c>
    </row>
    <row r="53" spans="2:8" ht="12.75">
      <c r="B53">
        <v>18</v>
      </c>
      <c r="C53">
        <f t="shared" si="0"/>
        <v>0.018</v>
      </c>
      <c r="D53" s="1">
        <f t="shared" si="1"/>
        <v>0</v>
      </c>
      <c r="E53">
        <f>-1*(C53-$C$18)^2</f>
        <v>-0.006724000000000001</v>
      </c>
      <c r="F53">
        <f t="shared" si="3"/>
        <v>0.09995254923583158</v>
      </c>
      <c r="G53">
        <f t="shared" si="4"/>
        <v>0.10004745076416843</v>
      </c>
      <c r="H53">
        <f t="shared" si="5"/>
        <v>0</v>
      </c>
    </row>
    <row r="54" spans="2:8" ht="12.75">
      <c r="B54">
        <v>19</v>
      </c>
      <c r="C54">
        <f>B54/$C$31*$C$18</f>
        <v>0.019000000000000003</v>
      </c>
      <c r="D54" s="1">
        <f t="shared" si="1"/>
        <v>0</v>
      </c>
      <c r="E54">
        <f t="shared" si="2"/>
        <v>-0.006561</v>
      </c>
      <c r="F54">
        <f t="shared" si="3"/>
        <v>0.09995254923583158</v>
      </c>
      <c r="G54">
        <f t="shared" si="4"/>
        <v>0.10004745076416843</v>
      </c>
      <c r="H54">
        <f t="shared" si="5"/>
        <v>0</v>
      </c>
    </row>
    <row r="55" spans="2:8" ht="12.75">
      <c r="B55">
        <v>20</v>
      </c>
      <c r="C55">
        <f t="shared" si="0"/>
        <v>0.020000000000000004</v>
      </c>
      <c r="D55" s="1">
        <f t="shared" si="1"/>
        <v>0</v>
      </c>
      <c r="E55">
        <f t="shared" si="2"/>
        <v>-0.0064</v>
      </c>
      <c r="F55">
        <f t="shared" si="3"/>
        <v>0.09995254923583158</v>
      </c>
      <c r="G55">
        <f t="shared" si="4"/>
        <v>0.10004745076416843</v>
      </c>
      <c r="H55">
        <f t="shared" si="5"/>
        <v>0</v>
      </c>
    </row>
    <row r="56" spans="2:8" ht="12.75">
      <c r="B56">
        <v>21</v>
      </c>
      <c r="C56">
        <f t="shared" si="0"/>
        <v>0.021</v>
      </c>
      <c r="D56" s="1">
        <f aca="true" t="shared" si="6" ref="D56:D119">1/(($C$27*2*3.142)^0.5)*EXP((E56)/(2*$C$27))</f>
        <v>0</v>
      </c>
      <c r="E56">
        <f aca="true" t="shared" si="7" ref="E56:E119">-1*(C56-$C$18)^2</f>
        <v>-0.006241</v>
      </c>
      <c r="F56">
        <f t="shared" si="3"/>
        <v>0.09995254923583158</v>
      </c>
      <c r="G56">
        <f t="shared" si="4"/>
        <v>0.10004745076416843</v>
      </c>
      <c r="H56">
        <f t="shared" si="5"/>
        <v>0</v>
      </c>
    </row>
    <row r="57" spans="2:8" ht="12.75">
      <c r="B57">
        <v>22</v>
      </c>
      <c r="C57">
        <f t="shared" si="0"/>
        <v>0.022000000000000002</v>
      </c>
      <c r="D57" s="1">
        <f t="shared" si="6"/>
        <v>0</v>
      </c>
      <c r="E57">
        <f t="shared" si="7"/>
        <v>-0.006084</v>
      </c>
      <c r="F57">
        <f t="shared" si="3"/>
        <v>0.09995254923583158</v>
      </c>
      <c r="G57">
        <f t="shared" si="4"/>
        <v>0.10004745076416843</v>
      </c>
      <c r="H57">
        <f t="shared" si="5"/>
        <v>0</v>
      </c>
    </row>
    <row r="58" spans="2:8" ht="12.75">
      <c r="B58">
        <v>23</v>
      </c>
      <c r="C58">
        <f t="shared" si="0"/>
        <v>0.023000000000000003</v>
      </c>
      <c r="D58" s="1">
        <f t="shared" si="6"/>
        <v>0</v>
      </c>
      <c r="E58">
        <f t="shared" si="7"/>
        <v>-0.005929</v>
      </c>
      <c r="F58">
        <f t="shared" si="3"/>
        <v>0.09995254923583158</v>
      </c>
      <c r="G58">
        <f t="shared" si="4"/>
        <v>0.10004745076416843</v>
      </c>
      <c r="H58">
        <f t="shared" si="5"/>
        <v>0</v>
      </c>
    </row>
    <row r="59" spans="2:8" ht="12.75">
      <c r="B59">
        <v>24</v>
      </c>
      <c r="C59">
        <f t="shared" si="0"/>
        <v>0.024</v>
      </c>
      <c r="D59" s="1">
        <f t="shared" si="6"/>
        <v>0</v>
      </c>
      <c r="E59">
        <f t="shared" si="7"/>
        <v>-0.005776000000000002</v>
      </c>
      <c r="F59">
        <f t="shared" si="3"/>
        <v>0.09995254923583158</v>
      </c>
      <c r="G59">
        <f t="shared" si="4"/>
        <v>0.10004745076416843</v>
      </c>
      <c r="H59">
        <f t="shared" si="5"/>
        <v>0</v>
      </c>
    </row>
    <row r="60" spans="2:8" ht="12.75">
      <c r="B60">
        <v>25</v>
      </c>
      <c r="C60">
        <f t="shared" si="0"/>
        <v>0.025</v>
      </c>
      <c r="D60" s="1">
        <f t="shared" si="6"/>
        <v>0</v>
      </c>
      <c r="E60">
        <f t="shared" si="7"/>
        <v>-0.0056250000000000015</v>
      </c>
      <c r="F60">
        <f t="shared" si="3"/>
        <v>0.09995254923583158</v>
      </c>
      <c r="G60">
        <f t="shared" si="4"/>
        <v>0.10004745076416843</v>
      </c>
      <c r="H60">
        <f t="shared" si="5"/>
        <v>0</v>
      </c>
    </row>
    <row r="61" spans="2:8" ht="12.75">
      <c r="B61">
        <v>26</v>
      </c>
      <c r="C61">
        <f t="shared" si="0"/>
        <v>0.026000000000000002</v>
      </c>
      <c r="D61" s="1">
        <f t="shared" si="6"/>
        <v>0</v>
      </c>
      <c r="E61">
        <f t="shared" si="7"/>
        <v>-0.005476000000000002</v>
      </c>
      <c r="F61">
        <f t="shared" si="3"/>
        <v>0.09995254923583158</v>
      </c>
      <c r="G61">
        <f t="shared" si="4"/>
        <v>0.10004745076416843</v>
      </c>
      <c r="H61">
        <f t="shared" si="5"/>
        <v>0</v>
      </c>
    </row>
    <row r="62" spans="2:8" ht="12.75">
      <c r="B62">
        <v>27</v>
      </c>
      <c r="C62">
        <f t="shared" si="0"/>
        <v>0.027000000000000003</v>
      </c>
      <c r="D62" s="1">
        <f t="shared" si="6"/>
        <v>0</v>
      </c>
      <c r="E62">
        <f t="shared" si="7"/>
        <v>-0.005329000000000001</v>
      </c>
      <c r="F62">
        <f t="shared" si="3"/>
        <v>0.09995254923583158</v>
      </c>
      <c r="G62">
        <f t="shared" si="4"/>
        <v>0.10004745076416843</v>
      </c>
      <c r="H62">
        <f t="shared" si="5"/>
        <v>0</v>
      </c>
    </row>
    <row r="63" spans="2:8" ht="12.75">
      <c r="B63">
        <v>28</v>
      </c>
      <c r="C63">
        <f t="shared" si="0"/>
        <v>0.028000000000000004</v>
      </c>
      <c r="D63" s="1">
        <f t="shared" si="6"/>
        <v>0</v>
      </c>
      <c r="E63">
        <f t="shared" si="7"/>
        <v>-0.005184000000000001</v>
      </c>
      <c r="F63">
        <f t="shared" si="3"/>
        <v>0.09995254923583158</v>
      </c>
      <c r="G63">
        <f t="shared" si="4"/>
        <v>0.10004745076416843</v>
      </c>
      <c r="H63">
        <f t="shared" si="5"/>
        <v>0</v>
      </c>
    </row>
    <row r="64" spans="2:8" ht="12.75">
      <c r="B64">
        <v>29</v>
      </c>
      <c r="C64">
        <f t="shared" si="0"/>
        <v>0.028999999999999998</v>
      </c>
      <c r="D64" s="1">
        <f t="shared" si="6"/>
        <v>0</v>
      </c>
      <c r="E64">
        <f t="shared" si="7"/>
        <v>-0.005041000000000001</v>
      </c>
      <c r="F64">
        <f t="shared" si="3"/>
        <v>0.09995254923583158</v>
      </c>
      <c r="G64">
        <f t="shared" si="4"/>
        <v>0.10004745076416843</v>
      </c>
      <c r="H64">
        <f t="shared" si="5"/>
        <v>0</v>
      </c>
    </row>
    <row r="65" spans="2:8" ht="12.75">
      <c r="B65">
        <v>30</v>
      </c>
      <c r="C65">
        <f t="shared" si="0"/>
        <v>0.03</v>
      </c>
      <c r="D65" s="1">
        <f t="shared" si="6"/>
        <v>0</v>
      </c>
      <c r="E65">
        <f t="shared" si="7"/>
        <v>-0.004900000000000001</v>
      </c>
      <c r="F65">
        <f t="shared" si="3"/>
        <v>0.09995254923583158</v>
      </c>
      <c r="G65">
        <f t="shared" si="4"/>
        <v>0.10004745076416843</v>
      </c>
      <c r="H65">
        <f t="shared" si="5"/>
        <v>0</v>
      </c>
    </row>
    <row r="66" spans="2:8" ht="12.75">
      <c r="B66">
        <v>31</v>
      </c>
      <c r="C66">
        <f t="shared" si="0"/>
        <v>0.031</v>
      </c>
      <c r="D66" s="1">
        <f t="shared" si="6"/>
        <v>0</v>
      </c>
      <c r="E66">
        <f t="shared" si="7"/>
        <v>-0.0047610000000000005</v>
      </c>
      <c r="F66">
        <f t="shared" si="3"/>
        <v>0.09995254923583158</v>
      </c>
      <c r="G66">
        <f t="shared" si="4"/>
        <v>0.10004745076416843</v>
      </c>
      <c r="H66">
        <f t="shared" si="5"/>
        <v>0</v>
      </c>
    </row>
    <row r="67" spans="2:8" ht="12.75">
      <c r="B67">
        <v>32</v>
      </c>
      <c r="C67">
        <f t="shared" si="0"/>
        <v>0.032</v>
      </c>
      <c r="D67" s="1">
        <f t="shared" si="6"/>
        <v>0</v>
      </c>
      <c r="E67">
        <f t="shared" si="7"/>
        <v>-0.0046240000000000005</v>
      </c>
      <c r="F67">
        <f t="shared" si="3"/>
        <v>0.09995254923583158</v>
      </c>
      <c r="G67">
        <f t="shared" si="4"/>
        <v>0.10004745076416843</v>
      </c>
      <c r="H67">
        <f t="shared" si="5"/>
        <v>0</v>
      </c>
    </row>
    <row r="68" spans="2:8" ht="12.75">
      <c r="B68">
        <v>33</v>
      </c>
      <c r="C68">
        <f t="shared" si="0"/>
        <v>0.033</v>
      </c>
      <c r="D68" s="1">
        <f t="shared" si="6"/>
        <v>0</v>
      </c>
      <c r="E68">
        <f t="shared" si="7"/>
        <v>-0.004489000000000001</v>
      </c>
      <c r="F68">
        <f t="shared" si="3"/>
        <v>0.09995254923583158</v>
      </c>
      <c r="G68">
        <f t="shared" si="4"/>
        <v>0.10004745076416843</v>
      </c>
      <c r="H68">
        <f t="shared" si="5"/>
        <v>0</v>
      </c>
    </row>
    <row r="69" spans="2:8" ht="12.75">
      <c r="B69">
        <v>34</v>
      </c>
      <c r="C69">
        <f t="shared" si="0"/>
        <v>0.034</v>
      </c>
      <c r="D69" s="1">
        <f t="shared" si="6"/>
        <v>0</v>
      </c>
      <c r="E69">
        <f t="shared" si="7"/>
        <v>-0.0043560000000000005</v>
      </c>
      <c r="F69">
        <f t="shared" si="3"/>
        <v>0.09995254923583158</v>
      </c>
      <c r="G69">
        <f t="shared" si="4"/>
        <v>0.10004745076416843</v>
      </c>
      <c r="H69">
        <f t="shared" si="5"/>
        <v>0</v>
      </c>
    </row>
    <row r="70" spans="2:8" ht="12.75">
      <c r="B70">
        <v>35</v>
      </c>
      <c r="C70">
        <f t="shared" si="0"/>
        <v>0.034999999999999996</v>
      </c>
      <c r="D70" s="1">
        <f t="shared" si="6"/>
        <v>0</v>
      </c>
      <c r="E70">
        <f t="shared" si="7"/>
        <v>-0.0042250000000000005</v>
      </c>
      <c r="F70">
        <f t="shared" si="3"/>
        <v>0.09995254923583158</v>
      </c>
      <c r="G70">
        <f t="shared" si="4"/>
        <v>0.10004745076416843</v>
      </c>
      <c r="H70">
        <f t="shared" si="5"/>
        <v>0</v>
      </c>
    </row>
    <row r="71" spans="2:8" ht="12.75">
      <c r="B71">
        <v>36</v>
      </c>
      <c r="C71">
        <f t="shared" si="0"/>
        <v>0.036</v>
      </c>
      <c r="D71" s="1">
        <f t="shared" si="6"/>
        <v>0</v>
      </c>
      <c r="E71">
        <f t="shared" si="7"/>
        <v>-0.004096</v>
      </c>
      <c r="F71">
        <f t="shared" si="3"/>
        <v>0.09995254923583158</v>
      </c>
      <c r="G71">
        <f t="shared" si="4"/>
        <v>0.10004745076416843</v>
      </c>
      <c r="H71">
        <f t="shared" si="5"/>
        <v>0</v>
      </c>
    </row>
    <row r="72" spans="2:8" ht="12.75">
      <c r="B72">
        <v>37</v>
      </c>
      <c r="C72">
        <f t="shared" si="0"/>
        <v>0.037</v>
      </c>
      <c r="D72" s="1">
        <f t="shared" si="6"/>
        <v>0</v>
      </c>
      <c r="E72">
        <f t="shared" si="7"/>
        <v>-0.003969</v>
      </c>
      <c r="F72">
        <f t="shared" si="3"/>
        <v>0.09995254923583158</v>
      </c>
      <c r="G72">
        <f t="shared" si="4"/>
        <v>0.10004745076416843</v>
      </c>
      <c r="H72">
        <f t="shared" si="5"/>
        <v>0</v>
      </c>
    </row>
    <row r="73" spans="2:8" ht="12.75">
      <c r="B73">
        <v>38</v>
      </c>
      <c r="C73">
        <f t="shared" si="0"/>
        <v>0.038000000000000006</v>
      </c>
      <c r="D73" s="1">
        <f t="shared" si="6"/>
        <v>0</v>
      </c>
      <c r="E73">
        <f t="shared" si="7"/>
        <v>-0.0038439999999999998</v>
      </c>
      <c r="F73">
        <f t="shared" si="3"/>
        <v>0.09995254923583158</v>
      </c>
      <c r="G73">
        <f t="shared" si="4"/>
        <v>0.10004745076416843</v>
      </c>
      <c r="H73">
        <f t="shared" si="5"/>
        <v>0</v>
      </c>
    </row>
    <row r="74" spans="2:8" ht="12.75">
      <c r="B74">
        <v>39</v>
      </c>
      <c r="C74">
        <f t="shared" si="0"/>
        <v>0.03900000000000001</v>
      </c>
      <c r="D74" s="1">
        <f t="shared" si="6"/>
        <v>0</v>
      </c>
      <c r="E74">
        <f t="shared" si="7"/>
        <v>-0.003721</v>
      </c>
      <c r="F74">
        <f t="shared" si="3"/>
        <v>0.09995254923583158</v>
      </c>
      <c r="G74">
        <f t="shared" si="4"/>
        <v>0.10004745076416843</v>
      </c>
      <c r="H74">
        <f t="shared" si="5"/>
        <v>0</v>
      </c>
    </row>
    <row r="75" spans="2:8" ht="12.75">
      <c r="B75">
        <v>40</v>
      </c>
      <c r="C75">
        <f t="shared" si="0"/>
        <v>0.04000000000000001</v>
      </c>
      <c r="D75" s="1">
        <f t="shared" si="6"/>
        <v>0</v>
      </c>
      <c r="E75">
        <f t="shared" si="7"/>
        <v>-0.0036</v>
      </c>
      <c r="F75">
        <f t="shared" si="3"/>
        <v>0.09995254923583158</v>
      </c>
      <c r="G75">
        <f t="shared" si="4"/>
        <v>0.10004745076416843</v>
      </c>
      <c r="H75">
        <f t="shared" si="5"/>
        <v>0</v>
      </c>
    </row>
    <row r="76" spans="2:8" ht="12.75">
      <c r="B76">
        <v>41</v>
      </c>
      <c r="C76">
        <f t="shared" si="0"/>
        <v>0.041</v>
      </c>
      <c r="D76" s="1">
        <f t="shared" si="6"/>
        <v>0</v>
      </c>
      <c r="E76">
        <f t="shared" si="7"/>
        <v>-0.0034810000000000006</v>
      </c>
      <c r="F76">
        <f t="shared" si="3"/>
        <v>0.09995254923583158</v>
      </c>
      <c r="G76">
        <f t="shared" si="4"/>
        <v>0.10004745076416843</v>
      </c>
      <c r="H76">
        <f t="shared" si="5"/>
        <v>0</v>
      </c>
    </row>
    <row r="77" spans="2:8" ht="12.75">
      <c r="B77">
        <v>42</v>
      </c>
      <c r="C77">
        <f t="shared" si="0"/>
        <v>0.042</v>
      </c>
      <c r="D77" s="1">
        <f t="shared" si="6"/>
        <v>0</v>
      </c>
      <c r="E77">
        <f t="shared" si="7"/>
        <v>-0.0033640000000000002</v>
      </c>
      <c r="F77">
        <f t="shared" si="3"/>
        <v>0.09995254923583158</v>
      </c>
      <c r="G77">
        <f t="shared" si="4"/>
        <v>0.10004745076416843</v>
      </c>
      <c r="H77">
        <f t="shared" si="5"/>
        <v>0</v>
      </c>
    </row>
    <row r="78" spans="2:8" ht="12.75">
      <c r="B78">
        <v>43</v>
      </c>
      <c r="C78">
        <f t="shared" si="0"/>
        <v>0.043000000000000003</v>
      </c>
      <c r="D78" s="1">
        <f t="shared" si="6"/>
        <v>0</v>
      </c>
      <c r="E78">
        <f t="shared" si="7"/>
        <v>-0.003249</v>
      </c>
      <c r="F78">
        <f t="shared" si="3"/>
        <v>0.09995254923583158</v>
      </c>
      <c r="G78">
        <f t="shared" si="4"/>
        <v>0.10004745076416843</v>
      </c>
      <c r="H78">
        <f t="shared" si="5"/>
        <v>0</v>
      </c>
    </row>
    <row r="79" spans="2:8" ht="12.75">
      <c r="B79">
        <v>44</v>
      </c>
      <c r="C79">
        <f t="shared" si="0"/>
        <v>0.044000000000000004</v>
      </c>
      <c r="D79" s="1">
        <f t="shared" si="6"/>
        <v>0</v>
      </c>
      <c r="E79">
        <f t="shared" si="7"/>
        <v>-0.0031360000000000003</v>
      </c>
      <c r="F79">
        <f t="shared" si="3"/>
        <v>0.09995254923583158</v>
      </c>
      <c r="G79">
        <f t="shared" si="4"/>
        <v>0.10004745076416843</v>
      </c>
      <c r="H79">
        <f t="shared" si="5"/>
        <v>0</v>
      </c>
    </row>
    <row r="80" spans="2:8" ht="12.75">
      <c r="B80">
        <v>45</v>
      </c>
      <c r="C80">
        <f t="shared" si="0"/>
        <v>0.045000000000000005</v>
      </c>
      <c r="D80" s="1">
        <f t="shared" si="6"/>
        <v>0</v>
      </c>
      <c r="E80">
        <f t="shared" si="7"/>
        <v>-0.003025</v>
      </c>
      <c r="F80">
        <f t="shared" si="3"/>
        <v>0.09995254923583158</v>
      </c>
      <c r="G80">
        <f t="shared" si="4"/>
        <v>0.10004745076416843</v>
      </c>
      <c r="H80">
        <f t="shared" si="5"/>
        <v>0</v>
      </c>
    </row>
    <row r="81" spans="2:8" ht="12.75">
      <c r="B81">
        <v>46</v>
      </c>
      <c r="C81">
        <f t="shared" si="0"/>
        <v>0.046000000000000006</v>
      </c>
      <c r="D81" s="1">
        <f t="shared" si="6"/>
        <v>0</v>
      </c>
      <c r="E81">
        <f t="shared" si="7"/>
        <v>-0.0029159999999999998</v>
      </c>
      <c r="F81">
        <f t="shared" si="3"/>
        <v>0.09995254923583158</v>
      </c>
      <c r="G81">
        <f t="shared" si="4"/>
        <v>0.10004745076416843</v>
      </c>
      <c r="H81">
        <f t="shared" si="5"/>
        <v>0</v>
      </c>
    </row>
    <row r="82" spans="2:8" ht="12.75">
      <c r="B82">
        <v>47</v>
      </c>
      <c r="C82">
        <f t="shared" si="0"/>
        <v>0.047</v>
      </c>
      <c r="D82" s="1">
        <f t="shared" si="6"/>
        <v>0</v>
      </c>
      <c r="E82">
        <f t="shared" si="7"/>
        <v>-0.0028090000000000007</v>
      </c>
      <c r="F82">
        <f t="shared" si="3"/>
        <v>0.09995254923583158</v>
      </c>
      <c r="G82">
        <f t="shared" si="4"/>
        <v>0.10004745076416843</v>
      </c>
      <c r="H82">
        <f t="shared" si="5"/>
        <v>0</v>
      </c>
    </row>
    <row r="83" spans="2:8" ht="12.75">
      <c r="B83">
        <v>48</v>
      </c>
      <c r="C83">
        <f t="shared" si="0"/>
        <v>0.048</v>
      </c>
      <c r="D83" s="1">
        <f t="shared" si="6"/>
        <v>0</v>
      </c>
      <c r="E83">
        <f t="shared" si="7"/>
        <v>-0.0027040000000000007</v>
      </c>
      <c r="F83">
        <f t="shared" si="3"/>
        <v>0.09995254923583158</v>
      </c>
      <c r="G83">
        <f t="shared" si="4"/>
        <v>0.10004745076416843</v>
      </c>
      <c r="H83">
        <f t="shared" si="5"/>
        <v>0</v>
      </c>
    </row>
    <row r="84" spans="2:8" ht="12.75">
      <c r="B84">
        <v>49</v>
      </c>
      <c r="C84">
        <f t="shared" si="0"/>
        <v>0.049</v>
      </c>
      <c r="D84" s="1">
        <f t="shared" si="6"/>
        <v>0</v>
      </c>
      <c r="E84">
        <f t="shared" si="7"/>
        <v>-0.0026010000000000004</v>
      </c>
      <c r="F84">
        <f t="shared" si="3"/>
        <v>0.09995254923583158</v>
      </c>
      <c r="G84">
        <f t="shared" si="4"/>
        <v>0.10004745076416843</v>
      </c>
      <c r="H84">
        <f t="shared" si="5"/>
        <v>0</v>
      </c>
    </row>
    <row r="85" spans="2:8" ht="12.75">
      <c r="B85">
        <v>50</v>
      </c>
      <c r="C85">
        <f t="shared" si="0"/>
        <v>0.05</v>
      </c>
      <c r="D85" s="1">
        <f t="shared" si="6"/>
        <v>0</v>
      </c>
      <c r="E85">
        <f t="shared" si="7"/>
        <v>-0.0025000000000000005</v>
      </c>
      <c r="F85">
        <f t="shared" si="3"/>
        <v>0.09995254923583158</v>
      </c>
      <c r="G85">
        <f t="shared" si="4"/>
        <v>0.10004745076416843</v>
      </c>
      <c r="H85">
        <f t="shared" si="5"/>
        <v>0</v>
      </c>
    </row>
    <row r="86" spans="2:8" ht="12.75">
      <c r="B86">
        <v>51</v>
      </c>
      <c r="C86">
        <f t="shared" si="0"/>
        <v>0.051000000000000004</v>
      </c>
      <c r="D86" s="1">
        <f t="shared" si="6"/>
        <v>0</v>
      </c>
      <c r="E86">
        <f t="shared" si="7"/>
        <v>-0.0024010000000000004</v>
      </c>
      <c r="F86">
        <f t="shared" si="3"/>
        <v>0.09995254923583158</v>
      </c>
      <c r="G86">
        <f t="shared" si="4"/>
        <v>0.10004745076416843</v>
      </c>
      <c r="H86">
        <f t="shared" si="5"/>
        <v>0</v>
      </c>
    </row>
    <row r="87" spans="2:8" ht="12.75">
      <c r="B87">
        <v>52</v>
      </c>
      <c r="C87">
        <f t="shared" si="0"/>
        <v>0.052000000000000005</v>
      </c>
      <c r="D87" s="1">
        <f t="shared" si="6"/>
        <v>0</v>
      </c>
      <c r="E87">
        <f t="shared" si="7"/>
        <v>-0.002304</v>
      </c>
      <c r="F87">
        <f t="shared" si="3"/>
        <v>0.09995254923583158</v>
      </c>
      <c r="G87">
        <f t="shared" si="4"/>
        <v>0.10004745076416843</v>
      </c>
      <c r="H87">
        <f t="shared" si="5"/>
        <v>0</v>
      </c>
    </row>
    <row r="88" spans="2:8" ht="12.75">
      <c r="B88">
        <v>53</v>
      </c>
      <c r="C88">
        <f t="shared" si="0"/>
        <v>0.053000000000000005</v>
      </c>
      <c r="D88" s="1">
        <f t="shared" si="6"/>
        <v>0</v>
      </c>
      <c r="E88">
        <f t="shared" si="7"/>
        <v>-0.002209</v>
      </c>
      <c r="F88">
        <f t="shared" si="3"/>
        <v>0.09995254923583158</v>
      </c>
      <c r="G88">
        <f t="shared" si="4"/>
        <v>0.10004745076416843</v>
      </c>
      <c r="H88">
        <f t="shared" si="5"/>
        <v>0</v>
      </c>
    </row>
    <row r="89" spans="2:8" ht="12.75">
      <c r="B89">
        <v>54</v>
      </c>
      <c r="C89">
        <f t="shared" si="0"/>
        <v>0.054000000000000006</v>
      </c>
      <c r="D89" s="1">
        <f t="shared" si="6"/>
        <v>0</v>
      </c>
      <c r="E89">
        <f t="shared" si="7"/>
        <v>-0.002116</v>
      </c>
      <c r="F89">
        <f t="shared" si="3"/>
        <v>0.09995254923583158</v>
      </c>
      <c r="G89">
        <f t="shared" si="4"/>
        <v>0.10004745076416843</v>
      </c>
      <c r="H89">
        <f t="shared" si="5"/>
        <v>0</v>
      </c>
    </row>
    <row r="90" spans="2:8" ht="12.75">
      <c r="B90">
        <v>55</v>
      </c>
      <c r="C90">
        <f t="shared" si="0"/>
        <v>0.05500000000000001</v>
      </c>
      <c r="D90" s="1">
        <f t="shared" si="6"/>
        <v>0</v>
      </c>
      <c r="E90">
        <f t="shared" si="7"/>
        <v>-0.002025</v>
      </c>
      <c r="F90">
        <f t="shared" si="3"/>
        <v>0.09995254923583158</v>
      </c>
      <c r="G90">
        <f t="shared" si="4"/>
        <v>0.10004745076416843</v>
      </c>
      <c r="H90">
        <f t="shared" si="5"/>
        <v>0</v>
      </c>
    </row>
    <row r="91" spans="2:8" ht="12.75">
      <c r="B91">
        <v>56</v>
      </c>
      <c r="C91">
        <f t="shared" si="0"/>
        <v>0.05600000000000001</v>
      </c>
      <c r="D91" s="1">
        <f t="shared" si="6"/>
        <v>0</v>
      </c>
      <c r="E91">
        <f t="shared" si="7"/>
        <v>-0.0019359999999999998</v>
      </c>
      <c r="F91">
        <f t="shared" si="3"/>
        <v>0.09995254923583158</v>
      </c>
      <c r="G91">
        <f t="shared" si="4"/>
        <v>0.10004745076416843</v>
      </c>
      <c r="H91">
        <f t="shared" si="5"/>
        <v>0</v>
      </c>
    </row>
    <row r="92" spans="2:8" ht="12.75">
      <c r="B92">
        <v>57</v>
      </c>
      <c r="C92">
        <f t="shared" si="0"/>
        <v>0.056999999999999995</v>
      </c>
      <c r="D92" s="1">
        <f t="shared" si="6"/>
        <v>0</v>
      </c>
      <c r="E92">
        <f t="shared" si="7"/>
        <v>-0.0018490000000000008</v>
      </c>
      <c r="F92">
        <f t="shared" si="3"/>
        <v>0.09995254923583158</v>
      </c>
      <c r="G92">
        <f t="shared" si="4"/>
        <v>0.10004745076416843</v>
      </c>
      <c r="H92">
        <f t="shared" si="5"/>
        <v>0</v>
      </c>
    </row>
    <row r="93" spans="2:8" ht="12.75">
      <c r="B93">
        <v>58</v>
      </c>
      <c r="C93">
        <f t="shared" si="0"/>
        <v>0.057999999999999996</v>
      </c>
      <c r="D93" s="1">
        <f t="shared" si="6"/>
        <v>0</v>
      </c>
      <c r="E93">
        <f t="shared" si="7"/>
        <v>-0.0017640000000000008</v>
      </c>
      <c r="F93">
        <f t="shared" si="3"/>
        <v>0.09995254923583158</v>
      </c>
      <c r="G93">
        <f t="shared" si="4"/>
        <v>0.10004745076416843</v>
      </c>
      <c r="H93">
        <f t="shared" si="5"/>
        <v>0</v>
      </c>
    </row>
    <row r="94" spans="2:8" ht="12.75">
      <c r="B94">
        <v>59</v>
      </c>
      <c r="C94">
        <f t="shared" si="0"/>
        <v>0.059</v>
      </c>
      <c r="D94" s="1">
        <f t="shared" si="6"/>
        <v>0</v>
      </c>
      <c r="E94">
        <f t="shared" si="7"/>
        <v>-0.0016810000000000006</v>
      </c>
      <c r="F94">
        <f t="shared" si="3"/>
        <v>0.09995254923583158</v>
      </c>
      <c r="G94">
        <f t="shared" si="4"/>
        <v>0.10004745076416843</v>
      </c>
      <c r="H94">
        <f t="shared" si="5"/>
        <v>0</v>
      </c>
    </row>
    <row r="95" spans="2:8" ht="12.75">
      <c r="B95">
        <v>60</v>
      </c>
      <c r="C95">
        <f t="shared" si="0"/>
        <v>0.06</v>
      </c>
      <c r="D95" s="1">
        <f t="shared" si="6"/>
        <v>0</v>
      </c>
      <c r="E95">
        <f t="shared" si="7"/>
        <v>-0.0016000000000000007</v>
      </c>
      <c r="F95">
        <f t="shared" si="3"/>
        <v>0.09995254923583158</v>
      </c>
      <c r="G95">
        <f t="shared" si="4"/>
        <v>0.10004745076416843</v>
      </c>
      <c r="H95">
        <f t="shared" si="5"/>
        <v>0</v>
      </c>
    </row>
    <row r="96" spans="2:8" ht="12.75">
      <c r="B96">
        <v>61</v>
      </c>
      <c r="C96">
        <f t="shared" si="0"/>
        <v>0.061</v>
      </c>
      <c r="D96" s="1">
        <f t="shared" si="6"/>
        <v>0</v>
      </c>
      <c r="E96">
        <f t="shared" si="7"/>
        <v>-0.0015210000000000004</v>
      </c>
      <c r="F96">
        <f t="shared" si="3"/>
        <v>0.09995254923583158</v>
      </c>
      <c r="G96">
        <f t="shared" si="4"/>
        <v>0.10004745076416843</v>
      </c>
      <c r="H96">
        <f t="shared" si="5"/>
        <v>0</v>
      </c>
    </row>
    <row r="97" spans="2:8" ht="12.75">
      <c r="B97">
        <v>62</v>
      </c>
      <c r="C97">
        <f t="shared" si="0"/>
        <v>0.062</v>
      </c>
      <c r="D97" s="1">
        <f t="shared" si="6"/>
        <v>0</v>
      </c>
      <c r="E97">
        <f t="shared" si="7"/>
        <v>-0.0014440000000000004</v>
      </c>
      <c r="F97">
        <f t="shared" si="3"/>
        <v>0.09995254923583158</v>
      </c>
      <c r="G97">
        <f t="shared" si="4"/>
        <v>0.10004745076416843</v>
      </c>
      <c r="H97">
        <f t="shared" si="5"/>
        <v>0</v>
      </c>
    </row>
    <row r="98" spans="2:8" ht="12.75">
      <c r="B98">
        <v>63</v>
      </c>
      <c r="C98">
        <f t="shared" si="0"/>
        <v>0.063</v>
      </c>
      <c r="D98" s="1">
        <f t="shared" si="6"/>
        <v>0</v>
      </c>
      <c r="E98">
        <f t="shared" si="7"/>
        <v>-0.0013690000000000004</v>
      </c>
      <c r="F98">
        <f t="shared" si="3"/>
        <v>0.09995254923583158</v>
      </c>
      <c r="G98">
        <f t="shared" si="4"/>
        <v>0.10004745076416843</v>
      </c>
      <c r="H98">
        <f t="shared" si="5"/>
        <v>0</v>
      </c>
    </row>
    <row r="99" spans="2:8" ht="12.75">
      <c r="B99">
        <v>64</v>
      </c>
      <c r="C99">
        <f t="shared" si="0"/>
        <v>0.064</v>
      </c>
      <c r="D99" s="1">
        <f t="shared" si="6"/>
        <v>0</v>
      </c>
      <c r="E99">
        <f t="shared" si="7"/>
        <v>-0.0012960000000000003</v>
      </c>
      <c r="F99">
        <f t="shared" si="3"/>
        <v>0.09995254923583158</v>
      </c>
      <c r="G99">
        <f t="shared" si="4"/>
        <v>0.10004745076416843</v>
      </c>
      <c r="H99">
        <f t="shared" si="5"/>
        <v>0</v>
      </c>
    </row>
    <row r="100" spans="2:8" ht="12.75">
      <c r="B100">
        <v>65</v>
      </c>
      <c r="C100">
        <f t="shared" si="0"/>
        <v>0.065</v>
      </c>
      <c r="D100" s="1">
        <f t="shared" si="6"/>
        <v>0</v>
      </c>
      <c r="E100">
        <f t="shared" si="7"/>
        <v>-0.0012250000000000002</v>
      </c>
      <c r="F100">
        <f t="shared" si="3"/>
        <v>0.09995254923583158</v>
      </c>
      <c r="G100">
        <f t="shared" si="4"/>
        <v>0.10004745076416843</v>
      </c>
      <c r="H100">
        <f t="shared" si="5"/>
        <v>0</v>
      </c>
    </row>
    <row r="101" spans="2:8" ht="12.75">
      <c r="B101">
        <v>66</v>
      </c>
      <c r="C101">
        <f aca="true" t="shared" si="8" ref="C101:C164">B101/$C$31*$C$18</f>
        <v>0.066</v>
      </c>
      <c r="D101" s="1">
        <f t="shared" si="6"/>
        <v>0</v>
      </c>
      <c r="E101">
        <f t="shared" si="7"/>
        <v>-0.0011560000000000001</v>
      </c>
      <c r="F101">
        <f aca="true" t="shared" si="9" ref="F101:F164">$C$18-3.06*$C$28</f>
        <v>0.09995254923583158</v>
      </c>
      <c r="G101">
        <f aca="true" t="shared" si="10" ref="G101:G164">$C$18+3.06*$C$28</f>
        <v>0.10004745076416843</v>
      </c>
      <c r="H101">
        <f t="shared" si="5"/>
        <v>0</v>
      </c>
    </row>
    <row r="102" spans="2:8" ht="12.75">
      <c r="B102">
        <v>67</v>
      </c>
      <c r="C102">
        <f t="shared" si="8"/>
        <v>0.067</v>
      </c>
      <c r="D102" s="1">
        <f t="shared" si="6"/>
        <v>0</v>
      </c>
      <c r="E102">
        <f t="shared" si="7"/>
        <v>-0.0010890000000000001</v>
      </c>
      <c r="F102">
        <f t="shared" si="9"/>
        <v>0.09995254923583158</v>
      </c>
      <c r="G102">
        <f t="shared" si="10"/>
        <v>0.10004745076416843</v>
      </c>
      <c r="H102">
        <f aca="true" t="shared" si="11" ref="H102:H165">0.5*(C102-C101)*((D101-D102)^2)^0.5</f>
        <v>0</v>
      </c>
    </row>
    <row r="103" spans="2:8" ht="12.75">
      <c r="B103">
        <v>68</v>
      </c>
      <c r="C103">
        <f t="shared" si="8"/>
        <v>0.068</v>
      </c>
      <c r="D103" s="1">
        <f t="shared" si="6"/>
        <v>0</v>
      </c>
      <c r="E103">
        <f t="shared" si="7"/>
        <v>-0.001024</v>
      </c>
      <c r="F103">
        <f t="shared" si="9"/>
        <v>0.09995254923583158</v>
      </c>
      <c r="G103">
        <f t="shared" si="10"/>
        <v>0.10004745076416843</v>
      </c>
      <c r="H103">
        <f t="shared" si="11"/>
        <v>0</v>
      </c>
    </row>
    <row r="104" spans="2:8" ht="12.75">
      <c r="B104">
        <v>69</v>
      </c>
      <c r="C104">
        <f t="shared" si="8"/>
        <v>0.06899999999999999</v>
      </c>
      <c r="D104" s="1">
        <f t="shared" si="6"/>
        <v>0</v>
      </c>
      <c r="E104">
        <f t="shared" si="7"/>
        <v>-0.0009610000000000008</v>
      </c>
      <c r="F104">
        <f t="shared" si="9"/>
        <v>0.09995254923583158</v>
      </c>
      <c r="G104">
        <f t="shared" si="10"/>
        <v>0.10004745076416843</v>
      </c>
      <c r="H104">
        <f t="shared" si="11"/>
        <v>0</v>
      </c>
    </row>
    <row r="105" spans="2:8" ht="12.75">
      <c r="B105">
        <v>70</v>
      </c>
      <c r="C105">
        <f t="shared" si="8"/>
        <v>0.06999999999999999</v>
      </c>
      <c r="D105" s="1">
        <f t="shared" si="6"/>
        <v>0</v>
      </c>
      <c r="E105">
        <f t="shared" si="7"/>
        <v>-0.0009000000000000007</v>
      </c>
      <c r="F105">
        <f t="shared" si="9"/>
        <v>0.09995254923583158</v>
      </c>
      <c r="G105">
        <f t="shared" si="10"/>
        <v>0.10004745076416843</v>
      </c>
      <c r="H105">
        <f t="shared" si="11"/>
        <v>0</v>
      </c>
    </row>
    <row r="106" spans="2:8" ht="12.75">
      <c r="B106">
        <v>71</v>
      </c>
      <c r="C106">
        <f t="shared" si="8"/>
        <v>0.071</v>
      </c>
      <c r="D106" s="1">
        <f t="shared" si="6"/>
        <v>0</v>
      </c>
      <c r="E106">
        <f t="shared" si="7"/>
        <v>-0.0008410000000000007</v>
      </c>
      <c r="F106">
        <f t="shared" si="9"/>
        <v>0.09995254923583158</v>
      </c>
      <c r="G106">
        <f t="shared" si="10"/>
        <v>0.10004745076416843</v>
      </c>
      <c r="H106">
        <f t="shared" si="11"/>
        <v>0</v>
      </c>
    </row>
    <row r="107" spans="2:8" ht="12.75">
      <c r="B107">
        <v>72</v>
      </c>
      <c r="C107">
        <f t="shared" si="8"/>
        <v>0.072</v>
      </c>
      <c r="D107" s="1">
        <f t="shared" si="6"/>
        <v>0</v>
      </c>
      <c r="E107">
        <f t="shared" si="7"/>
        <v>-0.0007840000000000006</v>
      </c>
      <c r="F107">
        <f t="shared" si="9"/>
        <v>0.09995254923583158</v>
      </c>
      <c r="G107">
        <f t="shared" si="10"/>
        <v>0.10004745076416843</v>
      </c>
      <c r="H107">
        <f t="shared" si="11"/>
        <v>0</v>
      </c>
    </row>
    <row r="108" spans="2:8" ht="12.75">
      <c r="B108">
        <v>73</v>
      </c>
      <c r="C108">
        <f t="shared" si="8"/>
        <v>0.073</v>
      </c>
      <c r="D108" s="1">
        <f t="shared" si="6"/>
        <v>0</v>
      </c>
      <c r="E108">
        <f t="shared" si="7"/>
        <v>-0.0007290000000000006</v>
      </c>
      <c r="F108">
        <f t="shared" si="9"/>
        <v>0.09995254923583158</v>
      </c>
      <c r="G108">
        <f t="shared" si="10"/>
        <v>0.10004745076416843</v>
      </c>
      <c r="H108">
        <f t="shared" si="11"/>
        <v>0</v>
      </c>
    </row>
    <row r="109" spans="2:8" ht="12.75">
      <c r="B109">
        <v>74</v>
      </c>
      <c r="C109">
        <f t="shared" si="8"/>
        <v>0.074</v>
      </c>
      <c r="D109" s="1">
        <f t="shared" si="6"/>
        <v>0</v>
      </c>
      <c r="E109">
        <f t="shared" si="7"/>
        <v>-0.0006760000000000005</v>
      </c>
      <c r="F109">
        <f t="shared" si="9"/>
        <v>0.09995254923583158</v>
      </c>
      <c r="G109">
        <f t="shared" si="10"/>
        <v>0.10004745076416843</v>
      </c>
      <c r="H109">
        <f t="shared" si="11"/>
        <v>0</v>
      </c>
    </row>
    <row r="110" spans="2:8" ht="12.75">
      <c r="B110">
        <v>75</v>
      </c>
      <c r="C110">
        <f t="shared" si="8"/>
        <v>0.07500000000000001</v>
      </c>
      <c r="D110" s="1">
        <f t="shared" si="6"/>
        <v>0</v>
      </c>
      <c r="E110">
        <f t="shared" si="7"/>
        <v>-0.0006249999999999997</v>
      </c>
      <c r="F110">
        <f t="shared" si="9"/>
        <v>0.09995254923583158</v>
      </c>
      <c r="G110">
        <f t="shared" si="10"/>
        <v>0.10004745076416843</v>
      </c>
      <c r="H110">
        <f t="shared" si="11"/>
        <v>0</v>
      </c>
    </row>
    <row r="111" spans="2:8" ht="12.75">
      <c r="B111">
        <v>76</v>
      </c>
      <c r="C111">
        <f t="shared" si="8"/>
        <v>0.07600000000000001</v>
      </c>
      <c r="D111" s="1">
        <f t="shared" si="6"/>
        <v>0</v>
      </c>
      <c r="E111">
        <f t="shared" si="7"/>
        <v>-0.0005759999999999997</v>
      </c>
      <c r="F111">
        <f t="shared" si="9"/>
        <v>0.09995254923583158</v>
      </c>
      <c r="G111">
        <f t="shared" si="10"/>
        <v>0.10004745076416843</v>
      </c>
      <c r="H111">
        <f t="shared" si="11"/>
        <v>0</v>
      </c>
    </row>
    <row r="112" spans="2:8" ht="12.75">
      <c r="B112">
        <v>77</v>
      </c>
      <c r="C112">
        <f t="shared" si="8"/>
        <v>0.07700000000000001</v>
      </c>
      <c r="D112" s="1">
        <f t="shared" si="6"/>
        <v>0</v>
      </c>
      <c r="E112">
        <f t="shared" si="7"/>
        <v>-0.0005289999999999996</v>
      </c>
      <c r="F112">
        <f t="shared" si="9"/>
        <v>0.09995254923583158</v>
      </c>
      <c r="G112">
        <f t="shared" si="10"/>
        <v>0.10004745076416843</v>
      </c>
      <c r="H112">
        <f t="shared" si="11"/>
        <v>0</v>
      </c>
    </row>
    <row r="113" spans="2:8" ht="12.75">
      <c r="B113">
        <v>78</v>
      </c>
      <c r="C113">
        <f t="shared" si="8"/>
        <v>0.07800000000000001</v>
      </c>
      <c r="D113" s="1">
        <f t="shared" si="6"/>
        <v>0</v>
      </c>
      <c r="E113">
        <f t="shared" si="7"/>
        <v>-0.0004839999999999996</v>
      </c>
      <c r="F113">
        <f t="shared" si="9"/>
        <v>0.09995254923583158</v>
      </c>
      <c r="G113">
        <f t="shared" si="10"/>
        <v>0.10004745076416843</v>
      </c>
      <c r="H113">
        <f t="shared" si="11"/>
        <v>0</v>
      </c>
    </row>
    <row r="114" spans="2:8" ht="12.75">
      <c r="B114">
        <v>79</v>
      </c>
      <c r="C114">
        <f t="shared" si="8"/>
        <v>0.07900000000000001</v>
      </c>
      <c r="D114" s="1">
        <f t="shared" si="6"/>
        <v>0</v>
      </c>
      <c r="E114">
        <f t="shared" si="7"/>
        <v>-0.0004409999999999996</v>
      </c>
      <c r="F114">
        <f t="shared" si="9"/>
        <v>0.09995254923583158</v>
      </c>
      <c r="G114">
        <f t="shared" si="10"/>
        <v>0.10004745076416843</v>
      </c>
      <c r="H114">
        <f t="shared" si="11"/>
        <v>0</v>
      </c>
    </row>
    <row r="115" spans="2:8" ht="12.75">
      <c r="B115">
        <v>80</v>
      </c>
      <c r="C115">
        <f t="shared" si="8"/>
        <v>0.08000000000000002</v>
      </c>
      <c r="D115" s="1">
        <f t="shared" si="6"/>
        <v>0</v>
      </c>
      <c r="E115">
        <f t="shared" si="7"/>
        <v>-0.0003999999999999996</v>
      </c>
      <c r="F115">
        <f t="shared" si="9"/>
        <v>0.09995254923583158</v>
      </c>
      <c r="G115">
        <f t="shared" si="10"/>
        <v>0.10004745076416843</v>
      </c>
      <c r="H115">
        <f t="shared" si="11"/>
        <v>0</v>
      </c>
    </row>
    <row r="116" spans="2:8" ht="12.75">
      <c r="B116">
        <v>81</v>
      </c>
      <c r="C116">
        <f t="shared" si="8"/>
        <v>0.08100000000000002</v>
      </c>
      <c r="D116" s="1">
        <f t="shared" si="6"/>
        <v>0</v>
      </c>
      <c r="E116">
        <f t="shared" si="7"/>
        <v>-0.0003609999999999996</v>
      </c>
      <c r="F116">
        <f t="shared" si="9"/>
        <v>0.09995254923583158</v>
      </c>
      <c r="G116">
        <f t="shared" si="10"/>
        <v>0.10004745076416843</v>
      </c>
      <c r="H116">
        <f t="shared" si="11"/>
        <v>0</v>
      </c>
    </row>
    <row r="117" spans="2:8" ht="12.75">
      <c r="B117">
        <v>82</v>
      </c>
      <c r="C117">
        <f t="shared" si="8"/>
        <v>0.082</v>
      </c>
      <c r="D117" s="1">
        <f t="shared" si="6"/>
        <v>0</v>
      </c>
      <c r="E117">
        <f t="shared" si="7"/>
        <v>-0.00032400000000000007</v>
      </c>
      <c r="F117">
        <f t="shared" si="9"/>
        <v>0.09995254923583158</v>
      </c>
      <c r="G117">
        <f t="shared" si="10"/>
        <v>0.10004745076416843</v>
      </c>
      <c r="H117">
        <f t="shared" si="11"/>
        <v>0</v>
      </c>
    </row>
    <row r="118" spans="2:8" ht="12.75">
      <c r="B118">
        <v>83</v>
      </c>
      <c r="C118">
        <f t="shared" si="8"/>
        <v>0.083</v>
      </c>
      <c r="D118" s="1">
        <f t="shared" si="6"/>
        <v>0</v>
      </c>
      <c r="E118">
        <f t="shared" si="7"/>
        <v>-0.00028900000000000003</v>
      </c>
      <c r="F118">
        <f t="shared" si="9"/>
        <v>0.09995254923583158</v>
      </c>
      <c r="G118">
        <f t="shared" si="10"/>
        <v>0.10004745076416843</v>
      </c>
      <c r="H118">
        <f t="shared" si="11"/>
        <v>0</v>
      </c>
    </row>
    <row r="119" spans="2:8" ht="12.75">
      <c r="B119">
        <v>84</v>
      </c>
      <c r="C119">
        <f t="shared" si="8"/>
        <v>0.084</v>
      </c>
      <c r="D119" s="1">
        <f t="shared" si="6"/>
        <v>0</v>
      </c>
      <c r="E119">
        <f t="shared" si="7"/>
        <v>-0.000256</v>
      </c>
      <c r="F119">
        <f t="shared" si="9"/>
        <v>0.09995254923583158</v>
      </c>
      <c r="G119">
        <f t="shared" si="10"/>
        <v>0.10004745076416843</v>
      </c>
      <c r="H119">
        <f t="shared" si="11"/>
        <v>0</v>
      </c>
    </row>
    <row r="120" spans="2:8" ht="12.75">
      <c r="B120">
        <v>85</v>
      </c>
      <c r="C120">
        <f t="shared" si="8"/>
        <v>0.085</v>
      </c>
      <c r="D120" s="1">
        <f aca="true" t="shared" si="12" ref="D120:D140">1/(($C$27*2*3.142)^0.5)*EXP((E120)/(2*$C$27))</f>
        <v>0</v>
      </c>
      <c r="E120">
        <f aca="true" t="shared" si="13" ref="E120:E140">-1*(C120-$C$18)^2</f>
        <v>-0.000225</v>
      </c>
      <c r="F120">
        <f t="shared" si="9"/>
        <v>0.09995254923583158</v>
      </c>
      <c r="G120">
        <f t="shared" si="10"/>
        <v>0.10004745076416843</v>
      </c>
      <c r="H120">
        <f t="shared" si="11"/>
        <v>0</v>
      </c>
    </row>
    <row r="121" spans="2:8" ht="12.75">
      <c r="B121">
        <v>86</v>
      </c>
      <c r="C121">
        <f t="shared" si="8"/>
        <v>0.08600000000000001</v>
      </c>
      <c r="D121" s="1">
        <f t="shared" si="12"/>
        <v>0</v>
      </c>
      <c r="E121">
        <f t="shared" si="13"/>
        <v>-0.00019599999999999997</v>
      </c>
      <c r="F121">
        <f t="shared" si="9"/>
        <v>0.09995254923583158</v>
      </c>
      <c r="G121">
        <f t="shared" si="10"/>
        <v>0.10004745076416843</v>
      </c>
      <c r="H121">
        <f t="shared" si="11"/>
        <v>0</v>
      </c>
    </row>
    <row r="122" spans="2:8" ht="12.75">
      <c r="B122">
        <v>87</v>
      </c>
      <c r="C122">
        <f t="shared" si="8"/>
        <v>0.08700000000000001</v>
      </c>
      <c r="D122" s="1">
        <f t="shared" si="12"/>
        <v>0</v>
      </c>
      <c r="E122">
        <f t="shared" si="13"/>
        <v>-0.00016899999999999993</v>
      </c>
      <c r="F122">
        <f t="shared" si="9"/>
        <v>0.09995254923583158</v>
      </c>
      <c r="G122">
        <f t="shared" si="10"/>
        <v>0.10004745076416843</v>
      </c>
      <c r="H122">
        <f t="shared" si="11"/>
        <v>0</v>
      </c>
    </row>
    <row r="123" spans="2:8" ht="12.75">
      <c r="B123">
        <v>88</v>
      </c>
      <c r="C123">
        <f t="shared" si="8"/>
        <v>0.08800000000000001</v>
      </c>
      <c r="D123" s="1">
        <f t="shared" si="12"/>
        <v>0</v>
      </c>
      <c r="E123">
        <f t="shared" si="13"/>
        <v>-0.00014399999999999992</v>
      </c>
      <c r="F123">
        <f t="shared" si="9"/>
        <v>0.09995254923583158</v>
      </c>
      <c r="G123">
        <f t="shared" si="10"/>
        <v>0.10004745076416843</v>
      </c>
      <c r="H123">
        <f t="shared" si="11"/>
        <v>0</v>
      </c>
    </row>
    <row r="124" spans="2:8" ht="12.75">
      <c r="B124">
        <v>89</v>
      </c>
      <c r="C124">
        <f t="shared" si="8"/>
        <v>0.08900000000000001</v>
      </c>
      <c r="D124" s="1">
        <f t="shared" si="12"/>
        <v>0</v>
      </c>
      <c r="E124">
        <f t="shared" si="13"/>
        <v>-0.0001209999999999999</v>
      </c>
      <c r="F124">
        <f t="shared" si="9"/>
        <v>0.09995254923583158</v>
      </c>
      <c r="G124">
        <f t="shared" si="10"/>
        <v>0.10004745076416843</v>
      </c>
      <c r="H124">
        <f t="shared" si="11"/>
        <v>0</v>
      </c>
    </row>
    <row r="125" spans="2:8" ht="12.75">
      <c r="B125">
        <v>90</v>
      </c>
      <c r="C125">
        <f t="shared" si="8"/>
        <v>0.09000000000000001</v>
      </c>
      <c r="D125" s="1">
        <f t="shared" si="12"/>
        <v>0</v>
      </c>
      <c r="E125">
        <f t="shared" si="13"/>
        <v>-9.99999999999999E-05</v>
      </c>
      <c r="F125">
        <f t="shared" si="9"/>
        <v>0.09995254923583158</v>
      </c>
      <c r="G125">
        <f t="shared" si="10"/>
        <v>0.10004745076416843</v>
      </c>
      <c r="H125">
        <f t="shared" si="11"/>
        <v>0</v>
      </c>
    </row>
    <row r="126" spans="2:8" ht="12.75">
      <c r="B126">
        <v>91</v>
      </c>
      <c r="C126">
        <f t="shared" si="8"/>
        <v>0.09100000000000001</v>
      </c>
      <c r="D126" s="1">
        <f t="shared" si="12"/>
        <v>0</v>
      </c>
      <c r="E126">
        <f t="shared" si="13"/>
        <v>-8.09999999999999E-05</v>
      </c>
      <c r="F126">
        <f t="shared" si="9"/>
        <v>0.09995254923583158</v>
      </c>
      <c r="G126">
        <f t="shared" si="10"/>
        <v>0.10004745076416843</v>
      </c>
      <c r="H126">
        <f t="shared" si="11"/>
        <v>0</v>
      </c>
    </row>
    <row r="127" spans="2:8" ht="12.75">
      <c r="B127">
        <v>92</v>
      </c>
      <c r="C127">
        <f t="shared" si="8"/>
        <v>0.09200000000000001</v>
      </c>
      <c r="D127" s="1">
        <f t="shared" si="12"/>
        <v>0</v>
      </c>
      <c r="E127">
        <f t="shared" si="13"/>
        <v>-6.399999999999989E-05</v>
      </c>
      <c r="F127">
        <f t="shared" si="9"/>
        <v>0.09995254923583158</v>
      </c>
      <c r="G127">
        <f t="shared" si="10"/>
        <v>0.10004745076416843</v>
      </c>
      <c r="H127">
        <f t="shared" si="11"/>
        <v>0</v>
      </c>
    </row>
    <row r="128" spans="2:8" ht="12.75">
      <c r="B128">
        <v>93</v>
      </c>
      <c r="C128">
        <f t="shared" si="8"/>
        <v>0.09300000000000001</v>
      </c>
      <c r="D128" s="1">
        <f t="shared" si="12"/>
        <v>0</v>
      </c>
      <c r="E128">
        <f t="shared" si="13"/>
        <v>-4.899999999999989E-05</v>
      </c>
      <c r="F128">
        <f t="shared" si="9"/>
        <v>0.09995254923583158</v>
      </c>
      <c r="G128">
        <f t="shared" si="10"/>
        <v>0.10004745076416843</v>
      </c>
      <c r="H128">
        <f t="shared" si="11"/>
        <v>0</v>
      </c>
    </row>
    <row r="129" spans="2:8" ht="12.75">
      <c r="B129">
        <v>94</v>
      </c>
      <c r="C129">
        <f t="shared" si="8"/>
        <v>0.094</v>
      </c>
      <c r="D129" s="1">
        <f t="shared" si="12"/>
        <v>0</v>
      </c>
      <c r="E129">
        <f t="shared" si="13"/>
        <v>-3.600000000000006E-05</v>
      </c>
      <c r="F129">
        <f t="shared" si="9"/>
        <v>0.09995254923583158</v>
      </c>
      <c r="G129">
        <f t="shared" si="10"/>
        <v>0.10004745076416843</v>
      </c>
      <c r="H129">
        <f t="shared" si="11"/>
        <v>0</v>
      </c>
    </row>
    <row r="130" spans="2:8" ht="12.75">
      <c r="B130">
        <v>95</v>
      </c>
      <c r="C130">
        <f t="shared" si="8"/>
        <v>0.095</v>
      </c>
      <c r="D130" s="1">
        <f t="shared" si="12"/>
        <v>0</v>
      </c>
      <c r="E130">
        <f t="shared" si="13"/>
        <v>-2.5000000000000045E-05</v>
      </c>
      <c r="F130">
        <f t="shared" si="9"/>
        <v>0.09995254923583158</v>
      </c>
      <c r="G130">
        <f t="shared" si="10"/>
        <v>0.10004745076416843</v>
      </c>
      <c r="H130">
        <f t="shared" si="11"/>
        <v>0</v>
      </c>
    </row>
    <row r="131" spans="2:8" ht="12.75">
      <c r="B131">
        <v>96</v>
      </c>
      <c r="C131">
        <f t="shared" si="8"/>
        <v>0.096</v>
      </c>
      <c r="D131" s="1">
        <f t="shared" si="12"/>
        <v>0</v>
      </c>
      <c r="E131">
        <f t="shared" si="13"/>
        <v>-1.600000000000003E-05</v>
      </c>
      <c r="F131">
        <f t="shared" si="9"/>
        <v>0.09995254923583158</v>
      </c>
      <c r="G131">
        <f t="shared" si="10"/>
        <v>0.10004745076416843</v>
      </c>
      <c r="H131">
        <f t="shared" si="11"/>
        <v>0</v>
      </c>
    </row>
    <row r="132" spans="2:8" ht="12.75">
      <c r="B132">
        <v>97</v>
      </c>
      <c r="C132">
        <f t="shared" si="8"/>
        <v>0.097</v>
      </c>
      <c r="D132" s="1">
        <f t="shared" si="12"/>
        <v>0</v>
      </c>
      <c r="E132">
        <f t="shared" si="13"/>
        <v>-9.000000000000015E-06</v>
      </c>
      <c r="F132">
        <f t="shared" si="9"/>
        <v>0.09995254923583158</v>
      </c>
      <c r="G132">
        <f t="shared" si="10"/>
        <v>0.10004745076416843</v>
      </c>
      <c r="H132">
        <f t="shared" si="11"/>
        <v>0</v>
      </c>
    </row>
    <row r="133" spans="2:8" ht="12.75">
      <c r="B133">
        <v>98</v>
      </c>
      <c r="C133">
        <f t="shared" si="8"/>
        <v>0.098</v>
      </c>
      <c r="D133" s="1">
        <f t="shared" si="12"/>
        <v>0</v>
      </c>
      <c r="E133">
        <f t="shared" si="13"/>
        <v>-4.0000000000000074E-06</v>
      </c>
      <c r="F133">
        <f t="shared" si="9"/>
        <v>0.09995254923583158</v>
      </c>
      <c r="G133">
        <f t="shared" si="10"/>
        <v>0.10004745076416843</v>
      </c>
      <c r="H133">
        <f t="shared" si="11"/>
        <v>0</v>
      </c>
    </row>
    <row r="134" spans="2:8" ht="12.75">
      <c r="B134">
        <v>99</v>
      </c>
      <c r="C134">
        <f t="shared" si="8"/>
        <v>0.099</v>
      </c>
      <c r="D134" s="1">
        <f t="shared" si="12"/>
        <v>0</v>
      </c>
      <c r="E134">
        <f t="shared" si="13"/>
        <v>-1.0000000000000019E-06</v>
      </c>
      <c r="F134">
        <f t="shared" si="9"/>
        <v>0.09995254923583158</v>
      </c>
      <c r="G134">
        <f t="shared" si="10"/>
        <v>0.10004745076416843</v>
      </c>
      <c r="H134">
        <f t="shared" si="11"/>
        <v>0</v>
      </c>
    </row>
    <row r="135" spans="2:8" ht="12.75">
      <c r="B135">
        <v>100</v>
      </c>
      <c r="C135">
        <f t="shared" si="8"/>
        <v>0.1</v>
      </c>
      <c r="D135" s="1">
        <f t="shared" si="12"/>
        <v>25725.281005865767</v>
      </c>
      <c r="E135">
        <f t="shared" si="13"/>
        <v>0</v>
      </c>
      <c r="F135">
        <f t="shared" si="9"/>
        <v>0.09995254923583158</v>
      </c>
      <c r="G135">
        <f t="shared" si="10"/>
        <v>0.10004745076416843</v>
      </c>
      <c r="H135">
        <f t="shared" si="11"/>
        <v>12.862640502932894</v>
      </c>
    </row>
    <row r="136" spans="2:8" ht="12.75">
      <c r="B136">
        <v>101</v>
      </c>
      <c r="C136">
        <f t="shared" si="8"/>
        <v>0.101</v>
      </c>
      <c r="D136" s="1">
        <f t="shared" si="12"/>
        <v>0</v>
      </c>
      <c r="E136">
        <f t="shared" si="13"/>
        <v>-1.0000000000000019E-06</v>
      </c>
      <c r="F136">
        <f t="shared" si="9"/>
        <v>0.09995254923583158</v>
      </c>
      <c r="G136">
        <f t="shared" si="10"/>
        <v>0.10004745076416843</v>
      </c>
      <c r="H136">
        <f t="shared" si="11"/>
        <v>12.862640502932894</v>
      </c>
    </row>
    <row r="137" spans="2:8" ht="12.75">
      <c r="B137">
        <v>102</v>
      </c>
      <c r="C137">
        <f t="shared" si="8"/>
        <v>0.10200000000000001</v>
      </c>
      <c r="D137" s="1">
        <f t="shared" si="12"/>
        <v>0</v>
      </c>
      <c r="E137">
        <f t="shared" si="13"/>
        <v>-4.0000000000000074E-06</v>
      </c>
      <c r="F137">
        <f t="shared" si="9"/>
        <v>0.09995254923583158</v>
      </c>
      <c r="G137">
        <f t="shared" si="10"/>
        <v>0.10004745076416843</v>
      </c>
      <c r="H137">
        <f t="shared" si="11"/>
        <v>0</v>
      </c>
    </row>
    <row r="138" spans="2:8" ht="12.75">
      <c r="B138">
        <v>103</v>
      </c>
      <c r="C138">
        <f t="shared" si="8"/>
        <v>0.10300000000000001</v>
      </c>
      <c r="D138" s="1">
        <f t="shared" si="12"/>
        <v>0</v>
      </c>
      <c r="E138">
        <f t="shared" si="13"/>
        <v>-9.000000000000015E-06</v>
      </c>
      <c r="F138">
        <f t="shared" si="9"/>
        <v>0.09995254923583158</v>
      </c>
      <c r="G138">
        <f t="shared" si="10"/>
        <v>0.10004745076416843</v>
      </c>
      <c r="H138">
        <f t="shared" si="11"/>
        <v>0</v>
      </c>
    </row>
    <row r="139" spans="2:8" ht="12.75">
      <c r="B139">
        <v>104</v>
      </c>
      <c r="C139">
        <f t="shared" si="8"/>
        <v>0.10400000000000001</v>
      </c>
      <c r="D139" s="1">
        <f t="shared" si="12"/>
        <v>0</v>
      </c>
      <c r="E139">
        <f t="shared" si="13"/>
        <v>-1.600000000000003E-05</v>
      </c>
      <c r="F139">
        <f t="shared" si="9"/>
        <v>0.09995254923583158</v>
      </c>
      <c r="G139">
        <f t="shared" si="10"/>
        <v>0.10004745076416843</v>
      </c>
      <c r="H139">
        <f t="shared" si="11"/>
        <v>0</v>
      </c>
    </row>
    <row r="140" spans="2:8" ht="12.75">
      <c r="B140">
        <v>105</v>
      </c>
      <c r="C140">
        <f t="shared" si="8"/>
        <v>0.10500000000000001</v>
      </c>
      <c r="D140" s="1">
        <f t="shared" si="12"/>
        <v>0</v>
      </c>
      <c r="E140">
        <f t="shared" si="13"/>
        <v>-2.5000000000000045E-05</v>
      </c>
      <c r="F140">
        <f t="shared" si="9"/>
        <v>0.09995254923583158</v>
      </c>
      <c r="G140">
        <f t="shared" si="10"/>
        <v>0.10004745076416843</v>
      </c>
      <c r="H140">
        <f t="shared" si="11"/>
        <v>0</v>
      </c>
    </row>
    <row r="141" spans="2:8" ht="12.75">
      <c r="B141">
        <v>106</v>
      </c>
      <c r="C141">
        <f t="shared" si="8"/>
        <v>0.10600000000000001</v>
      </c>
      <c r="D141" s="1">
        <f aca="true" t="shared" si="14" ref="D141:D204">1/(($C$27*2*3.142)^0.5)*EXP((E141)/(2*$C$27))</f>
        <v>0</v>
      </c>
      <c r="E141">
        <f aca="true" t="shared" si="15" ref="E141:E204">-1*(C141-$C$18)^2</f>
        <v>-3.600000000000006E-05</v>
      </c>
      <c r="F141">
        <f t="shared" si="9"/>
        <v>0.09995254923583158</v>
      </c>
      <c r="G141">
        <f t="shared" si="10"/>
        <v>0.10004745076416843</v>
      </c>
      <c r="H141">
        <f t="shared" si="11"/>
        <v>0</v>
      </c>
    </row>
    <row r="142" spans="2:8" ht="12.75">
      <c r="B142">
        <v>107</v>
      </c>
      <c r="C142">
        <f t="shared" si="8"/>
        <v>0.10700000000000001</v>
      </c>
      <c r="D142" s="1">
        <f t="shared" si="14"/>
        <v>0</v>
      </c>
      <c r="E142">
        <f t="shared" si="15"/>
        <v>-4.9000000000000087E-05</v>
      </c>
      <c r="F142">
        <f t="shared" si="9"/>
        <v>0.09995254923583158</v>
      </c>
      <c r="G142">
        <f t="shared" si="10"/>
        <v>0.10004745076416843</v>
      </c>
      <c r="H142">
        <f t="shared" si="11"/>
        <v>0</v>
      </c>
    </row>
    <row r="143" spans="2:8" ht="12.75">
      <c r="B143">
        <v>108</v>
      </c>
      <c r="C143">
        <f t="shared" si="8"/>
        <v>0.10800000000000001</v>
      </c>
      <c r="D143" s="1">
        <f t="shared" si="14"/>
        <v>0</v>
      </c>
      <c r="E143">
        <f t="shared" si="15"/>
        <v>-6.400000000000012E-05</v>
      </c>
      <c r="F143">
        <f t="shared" si="9"/>
        <v>0.09995254923583158</v>
      </c>
      <c r="G143">
        <f t="shared" si="10"/>
        <v>0.10004745076416843</v>
      </c>
      <c r="H143">
        <f t="shared" si="11"/>
        <v>0</v>
      </c>
    </row>
    <row r="144" spans="2:8" ht="12.75">
      <c r="B144">
        <v>109</v>
      </c>
      <c r="C144">
        <f t="shared" si="8"/>
        <v>0.10900000000000001</v>
      </c>
      <c r="D144" s="1">
        <f t="shared" si="14"/>
        <v>0</v>
      </c>
      <c r="E144">
        <f t="shared" si="15"/>
        <v>-8.100000000000014E-05</v>
      </c>
      <c r="F144">
        <f t="shared" si="9"/>
        <v>0.09995254923583158</v>
      </c>
      <c r="G144">
        <f t="shared" si="10"/>
        <v>0.10004745076416843</v>
      </c>
      <c r="H144">
        <f t="shared" si="11"/>
        <v>0</v>
      </c>
    </row>
    <row r="145" spans="2:8" ht="12.75">
      <c r="B145">
        <v>110</v>
      </c>
      <c r="C145">
        <f t="shared" si="8"/>
        <v>0.11000000000000001</v>
      </c>
      <c r="D145" s="1">
        <f t="shared" si="14"/>
        <v>0</v>
      </c>
      <c r="E145">
        <f t="shared" si="15"/>
        <v>-0.00010000000000000018</v>
      </c>
      <c r="F145">
        <f t="shared" si="9"/>
        <v>0.09995254923583158</v>
      </c>
      <c r="G145">
        <f t="shared" si="10"/>
        <v>0.10004745076416843</v>
      </c>
      <c r="H145">
        <f t="shared" si="11"/>
        <v>0</v>
      </c>
    </row>
    <row r="146" spans="2:8" ht="12.75">
      <c r="B146">
        <v>111</v>
      </c>
      <c r="C146">
        <f t="shared" si="8"/>
        <v>0.11100000000000002</v>
      </c>
      <c r="D146" s="1">
        <f t="shared" si="14"/>
        <v>0</v>
      </c>
      <c r="E146">
        <f t="shared" si="15"/>
        <v>-0.00012100000000000022</v>
      </c>
      <c r="F146">
        <f t="shared" si="9"/>
        <v>0.09995254923583158</v>
      </c>
      <c r="G146">
        <f t="shared" si="10"/>
        <v>0.10004745076416843</v>
      </c>
      <c r="H146">
        <f t="shared" si="11"/>
        <v>0</v>
      </c>
    </row>
    <row r="147" spans="2:8" ht="12.75">
      <c r="B147">
        <v>112</v>
      </c>
      <c r="C147">
        <f t="shared" si="8"/>
        <v>0.11200000000000002</v>
      </c>
      <c r="D147" s="1">
        <f t="shared" si="14"/>
        <v>0</v>
      </c>
      <c r="E147">
        <f t="shared" si="15"/>
        <v>-0.00014400000000000025</v>
      </c>
      <c r="F147">
        <f t="shared" si="9"/>
        <v>0.09995254923583158</v>
      </c>
      <c r="G147">
        <f t="shared" si="10"/>
        <v>0.10004745076416843</v>
      </c>
      <c r="H147">
        <f t="shared" si="11"/>
        <v>0</v>
      </c>
    </row>
    <row r="148" spans="2:8" ht="12.75">
      <c r="B148">
        <v>113</v>
      </c>
      <c r="C148">
        <f t="shared" si="8"/>
        <v>0.11299999999999999</v>
      </c>
      <c r="D148" s="1">
        <f t="shared" si="14"/>
        <v>0</v>
      </c>
      <c r="E148">
        <f t="shared" si="15"/>
        <v>-0.00016899999999999958</v>
      </c>
      <c r="F148">
        <f t="shared" si="9"/>
        <v>0.09995254923583158</v>
      </c>
      <c r="G148">
        <f t="shared" si="10"/>
        <v>0.10004745076416843</v>
      </c>
      <c r="H148">
        <f t="shared" si="11"/>
        <v>0</v>
      </c>
    </row>
    <row r="149" spans="2:8" ht="12.75">
      <c r="B149">
        <v>114</v>
      </c>
      <c r="C149">
        <f t="shared" si="8"/>
        <v>0.11399999999999999</v>
      </c>
      <c r="D149" s="1">
        <f t="shared" si="14"/>
        <v>0</v>
      </c>
      <c r="E149">
        <f t="shared" si="15"/>
        <v>-0.00019599999999999956</v>
      </c>
      <c r="F149">
        <f t="shared" si="9"/>
        <v>0.09995254923583158</v>
      </c>
      <c r="G149">
        <f t="shared" si="10"/>
        <v>0.10004745076416843</v>
      </c>
      <c r="H149">
        <f t="shared" si="11"/>
        <v>0</v>
      </c>
    </row>
    <row r="150" spans="2:8" ht="12.75">
      <c r="B150">
        <v>115</v>
      </c>
      <c r="C150">
        <f t="shared" si="8"/>
        <v>0.11499999999999999</v>
      </c>
      <c r="D150" s="1">
        <f t="shared" si="14"/>
        <v>0</v>
      </c>
      <c r="E150">
        <f t="shared" si="15"/>
        <v>-0.00022499999999999956</v>
      </c>
      <c r="F150">
        <f t="shared" si="9"/>
        <v>0.09995254923583158</v>
      </c>
      <c r="G150">
        <f t="shared" si="10"/>
        <v>0.10004745076416843</v>
      </c>
      <c r="H150">
        <f t="shared" si="11"/>
        <v>0</v>
      </c>
    </row>
    <row r="151" spans="2:8" ht="12.75">
      <c r="B151">
        <v>116</v>
      </c>
      <c r="C151">
        <f t="shared" si="8"/>
        <v>0.11599999999999999</v>
      </c>
      <c r="D151" s="1">
        <f t="shared" si="14"/>
        <v>0</v>
      </c>
      <c r="E151">
        <f t="shared" si="15"/>
        <v>-0.00025599999999999955</v>
      </c>
      <c r="F151">
        <f t="shared" si="9"/>
        <v>0.09995254923583158</v>
      </c>
      <c r="G151">
        <f t="shared" si="10"/>
        <v>0.10004745076416843</v>
      </c>
      <c r="H151">
        <f t="shared" si="11"/>
        <v>0</v>
      </c>
    </row>
    <row r="152" spans="2:8" ht="12.75">
      <c r="B152">
        <v>117</v>
      </c>
      <c r="C152">
        <f t="shared" si="8"/>
        <v>0.11699999999999999</v>
      </c>
      <c r="D152" s="1">
        <f t="shared" si="14"/>
        <v>0</v>
      </c>
      <c r="E152">
        <f t="shared" si="15"/>
        <v>-0.00028899999999999954</v>
      </c>
      <c r="F152">
        <f t="shared" si="9"/>
        <v>0.09995254923583158</v>
      </c>
      <c r="G152">
        <f t="shared" si="10"/>
        <v>0.10004745076416843</v>
      </c>
      <c r="H152">
        <f t="shared" si="11"/>
        <v>0</v>
      </c>
    </row>
    <row r="153" spans="2:8" ht="12.75">
      <c r="B153">
        <v>118</v>
      </c>
      <c r="C153">
        <f t="shared" si="8"/>
        <v>0.118</v>
      </c>
      <c r="D153" s="1">
        <f t="shared" si="14"/>
        <v>0</v>
      </c>
      <c r="E153">
        <f t="shared" si="15"/>
        <v>-0.0003239999999999996</v>
      </c>
      <c r="F153">
        <f t="shared" si="9"/>
        <v>0.09995254923583158</v>
      </c>
      <c r="G153">
        <f t="shared" si="10"/>
        <v>0.10004745076416843</v>
      </c>
      <c r="H153">
        <f t="shared" si="11"/>
        <v>0</v>
      </c>
    </row>
    <row r="154" spans="2:8" ht="12.75">
      <c r="B154">
        <v>119</v>
      </c>
      <c r="C154">
        <f t="shared" si="8"/>
        <v>0.119</v>
      </c>
      <c r="D154" s="1">
        <f t="shared" si="14"/>
        <v>0</v>
      </c>
      <c r="E154">
        <f t="shared" si="15"/>
        <v>-0.0003609999999999996</v>
      </c>
      <c r="F154">
        <f t="shared" si="9"/>
        <v>0.09995254923583158</v>
      </c>
      <c r="G154">
        <f t="shared" si="10"/>
        <v>0.10004745076416843</v>
      </c>
      <c r="H154">
        <f t="shared" si="11"/>
        <v>0</v>
      </c>
    </row>
    <row r="155" spans="2:8" ht="12.75">
      <c r="B155">
        <v>120</v>
      </c>
      <c r="C155">
        <f t="shared" si="8"/>
        <v>0.12</v>
      </c>
      <c r="D155" s="1">
        <f t="shared" si="14"/>
        <v>0</v>
      </c>
      <c r="E155">
        <f t="shared" si="15"/>
        <v>-0.0003999999999999996</v>
      </c>
      <c r="F155">
        <f t="shared" si="9"/>
        <v>0.09995254923583158</v>
      </c>
      <c r="G155">
        <f t="shared" si="10"/>
        <v>0.10004745076416843</v>
      </c>
      <c r="H155">
        <f t="shared" si="11"/>
        <v>0</v>
      </c>
    </row>
    <row r="156" spans="2:8" ht="12.75">
      <c r="B156">
        <v>121</v>
      </c>
      <c r="C156">
        <f t="shared" si="8"/>
        <v>0.121</v>
      </c>
      <c r="D156" s="1">
        <f t="shared" si="14"/>
        <v>0</v>
      </c>
      <c r="E156">
        <f t="shared" si="15"/>
        <v>-0.0004409999999999996</v>
      </c>
      <c r="F156">
        <f t="shared" si="9"/>
        <v>0.09995254923583158</v>
      </c>
      <c r="G156">
        <f t="shared" si="10"/>
        <v>0.10004745076416843</v>
      </c>
      <c r="H156">
        <f t="shared" si="11"/>
        <v>0</v>
      </c>
    </row>
    <row r="157" spans="2:8" ht="12.75">
      <c r="B157">
        <v>122</v>
      </c>
      <c r="C157">
        <f t="shared" si="8"/>
        <v>0.122</v>
      </c>
      <c r="D157" s="1">
        <f t="shared" si="14"/>
        <v>0</v>
      </c>
      <c r="E157">
        <f t="shared" si="15"/>
        <v>-0.0004839999999999996</v>
      </c>
      <c r="F157">
        <f t="shared" si="9"/>
        <v>0.09995254923583158</v>
      </c>
      <c r="G157">
        <f t="shared" si="10"/>
        <v>0.10004745076416843</v>
      </c>
      <c r="H157">
        <f t="shared" si="11"/>
        <v>0</v>
      </c>
    </row>
    <row r="158" spans="2:8" ht="12.75">
      <c r="B158">
        <v>123</v>
      </c>
      <c r="C158">
        <f t="shared" si="8"/>
        <v>0.123</v>
      </c>
      <c r="D158" s="1">
        <f t="shared" si="14"/>
        <v>0</v>
      </c>
      <c r="E158">
        <f t="shared" si="15"/>
        <v>-0.0005289999999999996</v>
      </c>
      <c r="F158">
        <f t="shared" si="9"/>
        <v>0.09995254923583158</v>
      </c>
      <c r="G158">
        <f t="shared" si="10"/>
        <v>0.10004745076416843</v>
      </c>
      <c r="H158">
        <f t="shared" si="11"/>
        <v>0</v>
      </c>
    </row>
    <row r="159" spans="2:8" ht="12.75">
      <c r="B159">
        <v>124</v>
      </c>
      <c r="C159">
        <f t="shared" si="8"/>
        <v>0.124</v>
      </c>
      <c r="D159" s="1">
        <f t="shared" si="14"/>
        <v>0</v>
      </c>
      <c r="E159">
        <f t="shared" si="15"/>
        <v>-0.0005759999999999997</v>
      </c>
      <c r="F159">
        <f t="shared" si="9"/>
        <v>0.09995254923583158</v>
      </c>
      <c r="G159">
        <f t="shared" si="10"/>
        <v>0.10004745076416843</v>
      </c>
      <c r="H159">
        <f t="shared" si="11"/>
        <v>0</v>
      </c>
    </row>
    <row r="160" spans="2:8" ht="12.75">
      <c r="B160">
        <v>125</v>
      </c>
      <c r="C160">
        <f t="shared" si="8"/>
        <v>0.125</v>
      </c>
      <c r="D160" s="1">
        <f t="shared" si="14"/>
        <v>0</v>
      </c>
      <c r="E160">
        <f t="shared" si="15"/>
        <v>-0.0006249999999999997</v>
      </c>
      <c r="F160">
        <f t="shared" si="9"/>
        <v>0.09995254923583158</v>
      </c>
      <c r="G160">
        <f t="shared" si="10"/>
        <v>0.10004745076416843</v>
      </c>
      <c r="H160">
        <f t="shared" si="11"/>
        <v>0</v>
      </c>
    </row>
    <row r="161" spans="2:8" ht="12.75">
      <c r="B161">
        <v>126</v>
      </c>
      <c r="C161">
        <f t="shared" si="8"/>
        <v>0.126</v>
      </c>
      <c r="D161" s="1">
        <f t="shared" si="14"/>
        <v>0</v>
      </c>
      <c r="E161">
        <f t="shared" si="15"/>
        <v>-0.0006759999999999997</v>
      </c>
      <c r="F161">
        <f t="shared" si="9"/>
        <v>0.09995254923583158</v>
      </c>
      <c r="G161">
        <f t="shared" si="10"/>
        <v>0.10004745076416843</v>
      </c>
      <c r="H161">
        <f t="shared" si="11"/>
        <v>0</v>
      </c>
    </row>
    <row r="162" spans="2:8" ht="12.75">
      <c r="B162">
        <v>127</v>
      </c>
      <c r="C162">
        <f t="shared" si="8"/>
        <v>0.127</v>
      </c>
      <c r="D162" s="1">
        <f t="shared" si="14"/>
        <v>0</v>
      </c>
      <c r="E162">
        <f t="shared" si="15"/>
        <v>-0.0007289999999999998</v>
      </c>
      <c r="F162">
        <f t="shared" si="9"/>
        <v>0.09995254923583158</v>
      </c>
      <c r="G162">
        <f t="shared" si="10"/>
        <v>0.10004745076416843</v>
      </c>
      <c r="H162">
        <f t="shared" si="11"/>
        <v>0</v>
      </c>
    </row>
    <row r="163" spans="2:8" ht="12.75">
      <c r="B163">
        <v>128</v>
      </c>
      <c r="C163">
        <f t="shared" si="8"/>
        <v>0.128</v>
      </c>
      <c r="D163" s="1">
        <f t="shared" si="14"/>
        <v>0</v>
      </c>
      <c r="E163">
        <f t="shared" si="15"/>
        <v>-0.0007839999999999999</v>
      </c>
      <c r="F163">
        <f t="shared" si="9"/>
        <v>0.09995254923583158</v>
      </c>
      <c r="G163">
        <f t="shared" si="10"/>
        <v>0.10004745076416843</v>
      </c>
      <c r="H163">
        <f t="shared" si="11"/>
        <v>0</v>
      </c>
    </row>
    <row r="164" spans="2:8" ht="12.75">
      <c r="B164">
        <v>129</v>
      </c>
      <c r="C164">
        <f t="shared" si="8"/>
        <v>0.129</v>
      </c>
      <c r="D164" s="1">
        <f t="shared" si="14"/>
        <v>0</v>
      </c>
      <c r="E164">
        <f t="shared" si="15"/>
        <v>-0.0008409999999999998</v>
      </c>
      <c r="F164">
        <f t="shared" si="9"/>
        <v>0.09995254923583158</v>
      </c>
      <c r="G164">
        <f t="shared" si="10"/>
        <v>0.10004745076416843</v>
      </c>
      <c r="H164">
        <f t="shared" si="11"/>
        <v>0</v>
      </c>
    </row>
    <row r="165" spans="2:8" ht="12.75">
      <c r="B165">
        <v>130</v>
      </c>
      <c r="C165">
        <f aca="true" t="shared" si="16" ref="C165:C228">B165/$C$31*$C$18</f>
        <v>0.13</v>
      </c>
      <c r="D165" s="1">
        <f t="shared" si="14"/>
        <v>0</v>
      </c>
      <c r="E165">
        <f t="shared" si="15"/>
        <v>-0.0009</v>
      </c>
      <c r="F165">
        <f aca="true" t="shared" si="17" ref="F165:F228">$C$18-3.06*$C$28</f>
        <v>0.09995254923583158</v>
      </c>
      <c r="G165">
        <f aca="true" t="shared" si="18" ref="G165:G228">$C$18+3.06*$C$28</f>
        <v>0.10004745076416843</v>
      </c>
      <c r="H165">
        <f t="shared" si="11"/>
        <v>0</v>
      </c>
    </row>
    <row r="166" spans="2:8" ht="12.75">
      <c r="B166">
        <v>131</v>
      </c>
      <c r="C166">
        <f t="shared" si="16"/>
        <v>0.131</v>
      </c>
      <c r="D166" s="1">
        <f t="shared" si="14"/>
        <v>0</v>
      </c>
      <c r="E166">
        <f t="shared" si="15"/>
        <v>-0.0009609999999999999</v>
      </c>
      <c r="F166">
        <f t="shared" si="17"/>
        <v>0.09995254923583158</v>
      </c>
      <c r="G166">
        <f t="shared" si="18"/>
        <v>0.10004745076416843</v>
      </c>
      <c r="H166">
        <f aca="true" t="shared" si="19" ref="H166:H229">0.5*(C166-C165)*((D165-D166)^2)^0.5</f>
        <v>0</v>
      </c>
    </row>
    <row r="167" spans="2:8" ht="12.75">
      <c r="B167">
        <v>132</v>
      </c>
      <c r="C167">
        <f t="shared" si="16"/>
        <v>0.132</v>
      </c>
      <c r="D167" s="1">
        <f t="shared" si="14"/>
        <v>0</v>
      </c>
      <c r="E167">
        <f t="shared" si="15"/>
        <v>-0.001024</v>
      </c>
      <c r="F167">
        <f t="shared" si="17"/>
        <v>0.09995254923583158</v>
      </c>
      <c r="G167">
        <f t="shared" si="18"/>
        <v>0.10004745076416843</v>
      </c>
      <c r="H167">
        <f t="shared" si="19"/>
        <v>0</v>
      </c>
    </row>
    <row r="168" spans="2:8" ht="12.75">
      <c r="B168">
        <v>133</v>
      </c>
      <c r="C168">
        <f t="shared" si="16"/>
        <v>0.133</v>
      </c>
      <c r="D168" s="1">
        <f t="shared" si="14"/>
        <v>0</v>
      </c>
      <c r="E168">
        <f t="shared" si="15"/>
        <v>-0.0010890000000000001</v>
      </c>
      <c r="F168">
        <f t="shared" si="17"/>
        <v>0.09995254923583158</v>
      </c>
      <c r="G168">
        <f t="shared" si="18"/>
        <v>0.10004745076416843</v>
      </c>
      <c r="H168">
        <f t="shared" si="19"/>
        <v>0</v>
      </c>
    </row>
    <row r="169" spans="2:8" ht="12.75">
      <c r="B169">
        <v>134</v>
      </c>
      <c r="C169">
        <f t="shared" si="16"/>
        <v>0.134</v>
      </c>
      <c r="D169" s="1">
        <f t="shared" si="14"/>
        <v>0</v>
      </c>
      <c r="E169">
        <f t="shared" si="15"/>
        <v>-0.0011560000000000001</v>
      </c>
      <c r="F169">
        <f t="shared" si="17"/>
        <v>0.09995254923583158</v>
      </c>
      <c r="G169">
        <f t="shared" si="18"/>
        <v>0.10004745076416843</v>
      </c>
      <c r="H169">
        <f t="shared" si="19"/>
        <v>0</v>
      </c>
    </row>
    <row r="170" spans="2:8" ht="12.75">
      <c r="B170">
        <v>135</v>
      </c>
      <c r="C170">
        <f t="shared" si="16"/>
        <v>0.135</v>
      </c>
      <c r="D170" s="1">
        <f t="shared" si="14"/>
        <v>0</v>
      </c>
      <c r="E170">
        <f t="shared" si="15"/>
        <v>-0.0012250000000000002</v>
      </c>
      <c r="F170">
        <f t="shared" si="17"/>
        <v>0.09995254923583158</v>
      </c>
      <c r="G170">
        <f t="shared" si="18"/>
        <v>0.10004745076416843</v>
      </c>
      <c r="H170">
        <f t="shared" si="19"/>
        <v>0</v>
      </c>
    </row>
    <row r="171" spans="2:8" ht="12.75">
      <c r="B171">
        <v>136</v>
      </c>
      <c r="C171">
        <f t="shared" si="16"/>
        <v>0.136</v>
      </c>
      <c r="D171" s="1">
        <f t="shared" si="14"/>
        <v>0</v>
      </c>
      <c r="E171">
        <f t="shared" si="15"/>
        <v>-0.0012960000000000003</v>
      </c>
      <c r="F171">
        <f t="shared" si="17"/>
        <v>0.09995254923583158</v>
      </c>
      <c r="G171">
        <f t="shared" si="18"/>
        <v>0.10004745076416843</v>
      </c>
      <c r="H171">
        <f t="shared" si="19"/>
        <v>0</v>
      </c>
    </row>
    <row r="172" spans="2:8" ht="12.75">
      <c r="B172">
        <v>137</v>
      </c>
      <c r="C172">
        <f t="shared" si="16"/>
        <v>0.137</v>
      </c>
      <c r="D172" s="1">
        <f t="shared" si="14"/>
        <v>0</v>
      </c>
      <c r="E172">
        <f t="shared" si="15"/>
        <v>-0.0013690000000000004</v>
      </c>
      <c r="F172">
        <f t="shared" si="17"/>
        <v>0.09995254923583158</v>
      </c>
      <c r="G172">
        <f t="shared" si="18"/>
        <v>0.10004745076416843</v>
      </c>
      <c r="H172">
        <f t="shared" si="19"/>
        <v>0</v>
      </c>
    </row>
    <row r="173" spans="2:8" ht="12.75">
      <c r="B173">
        <v>138</v>
      </c>
      <c r="C173">
        <f t="shared" si="16"/>
        <v>0.13799999999999998</v>
      </c>
      <c r="D173" s="1">
        <f t="shared" si="14"/>
        <v>0</v>
      </c>
      <c r="E173">
        <f t="shared" si="15"/>
        <v>-0.0014439999999999985</v>
      </c>
      <c r="F173">
        <f t="shared" si="17"/>
        <v>0.09995254923583158</v>
      </c>
      <c r="G173">
        <f t="shared" si="18"/>
        <v>0.10004745076416843</v>
      </c>
      <c r="H173">
        <f t="shared" si="19"/>
        <v>0</v>
      </c>
    </row>
    <row r="174" spans="2:8" ht="12.75">
      <c r="B174">
        <v>139</v>
      </c>
      <c r="C174">
        <f t="shared" si="16"/>
        <v>0.13899999999999998</v>
      </c>
      <c r="D174" s="1">
        <f t="shared" si="14"/>
        <v>0</v>
      </c>
      <c r="E174">
        <f t="shared" si="15"/>
        <v>-0.0015209999999999983</v>
      </c>
      <c r="F174">
        <f t="shared" si="17"/>
        <v>0.09995254923583158</v>
      </c>
      <c r="G174">
        <f t="shared" si="18"/>
        <v>0.10004745076416843</v>
      </c>
      <c r="H174">
        <f t="shared" si="19"/>
        <v>0</v>
      </c>
    </row>
    <row r="175" spans="2:8" ht="12.75">
      <c r="B175">
        <v>140</v>
      </c>
      <c r="C175">
        <f t="shared" si="16"/>
        <v>0.13999999999999999</v>
      </c>
      <c r="D175" s="1">
        <f t="shared" si="14"/>
        <v>0</v>
      </c>
      <c r="E175">
        <f t="shared" si="15"/>
        <v>-0.0015999999999999983</v>
      </c>
      <c r="F175">
        <f t="shared" si="17"/>
        <v>0.09995254923583158</v>
      </c>
      <c r="G175">
        <f t="shared" si="18"/>
        <v>0.10004745076416843</v>
      </c>
      <c r="H175">
        <f t="shared" si="19"/>
        <v>0</v>
      </c>
    </row>
    <row r="176" spans="2:8" ht="12.75">
      <c r="B176">
        <v>141</v>
      </c>
      <c r="C176">
        <f t="shared" si="16"/>
        <v>0.141</v>
      </c>
      <c r="D176" s="1">
        <f t="shared" si="14"/>
        <v>0</v>
      </c>
      <c r="E176">
        <f t="shared" si="15"/>
        <v>-0.0016809999999999985</v>
      </c>
      <c r="F176">
        <f t="shared" si="17"/>
        <v>0.09995254923583158</v>
      </c>
      <c r="G176">
        <f t="shared" si="18"/>
        <v>0.10004745076416843</v>
      </c>
      <c r="H176">
        <f t="shared" si="19"/>
        <v>0</v>
      </c>
    </row>
    <row r="177" spans="2:8" ht="12.75">
      <c r="B177">
        <v>142</v>
      </c>
      <c r="C177">
        <f t="shared" si="16"/>
        <v>0.142</v>
      </c>
      <c r="D177" s="1">
        <f t="shared" si="14"/>
        <v>0</v>
      </c>
      <c r="E177">
        <f t="shared" si="15"/>
        <v>-0.0017639999999999984</v>
      </c>
      <c r="F177">
        <f t="shared" si="17"/>
        <v>0.09995254923583158</v>
      </c>
      <c r="G177">
        <f t="shared" si="18"/>
        <v>0.10004745076416843</v>
      </c>
      <c r="H177">
        <f t="shared" si="19"/>
        <v>0</v>
      </c>
    </row>
    <row r="178" spans="2:8" ht="12.75">
      <c r="B178">
        <v>143</v>
      </c>
      <c r="C178">
        <f t="shared" si="16"/>
        <v>0.143</v>
      </c>
      <c r="D178" s="1">
        <f t="shared" si="14"/>
        <v>0</v>
      </c>
      <c r="E178">
        <f t="shared" si="15"/>
        <v>-0.0018489999999999984</v>
      </c>
      <c r="F178">
        <f t="shared" si="17"/>
        <v>0.09995254923583158</v>
      </c>
      <c r="G178">
        <f t="shared" si="18"/>
        <v>0.10004745076416843</v>
      </c>
      <c r="H178">
        <f t="shared" si="19"/>
        <v>0</v>
      </c>
    </row>
    <row r="179" spans="2:8" ht="12.75">
      <c r="B179">
        <v>144</v>
      </c>
      <c r="C179">
        <f t="shared" si="16"/>
        <v>0.144</v>
      </c>
      <c r="D179" s="1">
        <f t="shared" si="14"/>
        <v>0</v>
      </c>
      <c r="E179">
        <f t="shared" si="15"/>
        <v>-0.0019359999999999985</v>
      </c>
      <c r="F179">
        <f t="shared" si="17"/>
        <v>0.09995254923583158</v>
      </c>
      <c r="G179">
        <f t="shared" si="18"/>
        <v>0.10004745076416843</v>
      </c>
      <c r="H179">
        <f t="shared" si="19"/>
        <v>0</v>
      </c>
    </row>
    <row r="180" spans="2:8" ht="12.75">
      <c r="B180">
        <v>145</v>
      </c>
      <c r="C180">
        <f t="shared" si="16"/>
        <v>0.145</v>
      </c>
      <c r="D180" s="1">
        <f t="shared" si="14"/>
        <v>0</v>
      </c>
      <c r="E180">
        <f t="shared" si="15"/>
        <v>-0.0020249999999999986</v>
      </c>
      <c r="F180">
        <f t="shared" si="17"/>
        <v>0.09995254923583158</v>
      </c>
      <c r="G180">
        <f t="shared" si="18"/>
        <v>0.10004745076416843</v>
      </c>
      <c r="H180">
        <f t="shared" si="19"/>
        <v>0</v>
      </c>
    </row>
    <row r="181" spans="2:8" ht="12.75">
      <c r="B181">
        <v>146</v>
      </c>
      <c r="C181">
        <f t="shared" si="16"/>
        <v>0.146</v>
      </c>
      <c r="D181" s="1">
        <f t="shared" si="14"/>
        <v>0</v>
      </c>
      <c r="E181">
        <f t="shared" si="15"/>
        <v>-0.0021159999999999985</v>
      </c>
      <c r="F181">
        <f t="shared" si="17"/>
        <v>0.09995254923583158</v>
      </c>
      <c r="G181">
        <f t="shared" si="18"/>
        <v>0.10004745076416843</v>
      </c>
      <c r="H181">
        <f t="shared" si="19"/>
        <v>0</v>
      </c>
    </row>
    <row r="182" spans="2:8" ht="12.75">
      <c r="B182">
        <v>147</v>
      </c>
      <c r="C182">
        <f t="shared" si="16"/>
        <v>0.147</v>
      </c>
      <c r="D182" s="1">
        <f t="shared" si="14"/>
        <v>0</v>
      </c>
      <c r="E182">
        <f t="shared" si="15"/>
        <v>-0.0022089999999999987</v>
      </c>
      <c r="F182">
        <f t="shared" si="17"/>
        <v>0.09995254923583158</v>
      </c>
      <c r="G182">
        <f t="shared" si="18"/>
        <v>0.10004745076416843</v>
      </c>
      <c r="H182">
        <f t="shared" si="19"/>
        <v>0</v>
      </c>
    </row>
    <row r="183" spans="2:8" ht="12.75">
      <c r="B183">
        <v>148</v>
      </c>
      <c r="C183">
        <f t="shared" si="16"/>
        <v>0.148</v>
      </c>
      <c r="D183" s="1">
        <f t="shared" si="14"/>
        <v>0</v>
      </c>
      <c r="E183">
        <f t="shared" si="15"/>
        <v>-0.0023039999999999988</v>
      </c>
      <c r="F183">
        <f t="shared" si="17"/>
        <v>0.09995254923583158</v>
      </c>
      <c r="G183">
        <f t="shared" si="18"/>
        <v>0.10004745076416843</v>
      </c>
      <c r="H183">
        <f t="shared" si="19"/>
        <v>0</v>
      </c>
    </row>
    <row r="184" spans="2:8" ht="12.75">
      <c r="B184">
        <v>149</v>
      </c>
      <c r="C184">
        <f t="shared" si="16"/>
        <v>0.149</v>
      </c>
      <c r="D184" s="1">
        <f t="shared" si="14"/>
        <v>0</v>
      </c>
      <c r="E184">
        <f t="shared" si="15"/>
        <v>-0.0024009999999999986</v>
      </c>
      <c r="F184">
        <f t="shared" si="17"/>
        <v>0.09995254923583158</v>
      </c>
      <c r="G184">
        <f t="shared" si="18"/>
        <v>0.10004745076416843</v>
      </c>
      <c r="H184">
        <f t="shared" si="19"/>
        <v>0</v>
      </c>
    </row>
    <row r="185" spans="2:8" ht="12.75">
      <c r="B185">
        <v>150</v>
      </c>
      <c r="C185">
        <f t="shared" si="16"/>
        <v>0.15000000000000002</v>
      </c>
      <c r="D185" s="1">
        <f t="shared" si="14"/>
        <v>0</v>
      </c>
      <c r="E185">
        <f t="shared" si="15"/>
        <v>-0.002500000000000002</v>
      </c>
      <c r="F185">
        <f t="shared" si="17"/>
        <v>0.09995254923583158</v>
      </c>
      <c r="G185">
        <f t="shared" si="18"/>
        <v>0.10004745076416843</v>
      </c>
      <c r="H185">
        <f t="shared" si="19"/>
        <v>0</v>
      </c>
    </row>
    <row r="186" spans="2:8" ht="12.75">
      <c r="B186">
        <v>151</v>
      </c>
      <c r="C186">
        <f t="shared" si="16"/>
        <v>0.15100000000000002</v>
      </c>
      <c r="D186" s="1">
        <f t="shared" si="14"/>
        <v>0</v>
      </c>
      <c r="E186">
        <f t="shared" si="15"/>
        <v>-0.0026010000000000017</v>
      </c>
      <c r="F186">
        <f t="shared" si="17"/>
        <v>0.09995254923583158</v>
      </c>
      <c r="G186">
        <f t="shared" si="18"/>
        <v>0.10004745076416843</v>
      </c>
      <c r="H186">
        <f t="shared" si="19"/>
        <v>0</v>
      </c>
    </row>
    <row r="187" spans="2:8" ht="12.75">
      <c r="B187">
        <v>152</v>
      </c>
      <c r="C187">
        <f t="shared" si="16"/>
        <v>0.15200000000000002</v>
      </c>
      <c r="D187" s="1">
        <f t="shared" si="14"/>
        <v>0</v>
      </c>
      <c r="E187">
        <f t="shared" si="15"/>
        <v>-0.002704000000000002</v>
      </c>
      <c r="F187">
        <f t="shared" si="17"/>
        <v>0.09995254923583158</v>
      </c>
      <c r="G187">
        <f t="shared" si="18"/>
        <v>0.10004745076416843</v>
      </c>
      <c r="H187">
        <f t="shared" si="19"/>
        <v>0</v>
      </c>
    </row>
    <row r="188" spans="2:8" ht="12.75">
      <c r="B188">
        <v>153</v>
      </c>
      <c r="C188">
        <f t="shared" si="16"/>
        <v>0.15300000000000002</v>
      </c>
      <c r="D188" s="1">
        <f t="shared" si="14"/>
        <v>0</v>
      </c>
      <c r="E188">
        <f t="shared" si="15"/>
        <v>-0.002809000000000002</v>
      </c>
      <c r="F188">
        <f t="shared" si="17"/>
        <v>0.09995254923583158</v>
      </c>
      <c r="G188">
        <f t="shared" si="18"/>
        <v>0.10004745076416843</v>
      </c>
      <c r="H188">
        <f t="shared" si="19"/>
        <v>0</v>
      </c>
    </row>
    <row r="189" spans="2:8" ht="12.75">
      <c r="B189">
        <v>154</v>
      </c>
      <c r="C189">
        <f t="shared" si="16"/>
        <v>0.15400000000000003</v>
      </c>
      <c r="D189" s="1">
        <f t="shared" si="14"/>
        <v>0</v>
      </c>
      <c r="E189">
        <f t="shared" si="15"/>
        <v>-0.0029160000000000024</v>
      </c>
      <c r="F189">
        <f t="shared" si="17"/>
        <v>0.09995254923583158</v>
      </c>
      <c r="G189">
        <f t="shared" si="18"/>
        <v>0.10004745076416843</v>
      </c>
      <c r="H189">
        <f t="shared" si="19"/>
        <v>0</v>
      </c>
    </row>
    <row r="190" spans="2:8" ht="12.75">
      <c r="B190">
        <v>155</v>
      </c>
      <c r="C190">
        <f t="shared" si="16"/>
        <v>0.15500000000000003</v>
      </c>
      <c r="D190" s="1">
        <f t="shared" si="14"/>
        <v>0</v>
      </c>
      <c r="E190">
        <f t="shared" si="15"/>
        <v>-0.0030250000000000025</v>
      </c>
      <c r="F190">
        <f t="shared" si="17"/>
        <v>0.09995254923583158</v>
      </c>
      <c r="G190">
        <f t="shared" si="18"/>
        <v>0.10004745076416843</v>
      </c>
      <c r="H190">
        <f t="shared" si="19"/>
        <v>0</v>
      </c>
    </row>
    <row r="191" spans="2:8" ht="12.75">
      <c r="B191">
        <v>156</v>
      </c>
      <c r="C191">
        <f t="shared" si="16"/>
        <v>0.15600000000000003</v>
      </c>
      <c r="D191" s="1">
        <f t="shared" si="14"/>
        <v>0</v>
      </c>
      <c r="E191">
        <f t="shared" si="15"/>
        <v>-0.0031360000000000025</v>
      </c>
      <c r="F191">
        <f t="shared" si="17"/>
        <v>0.09995254923583158</v>
      </c>
      <c r="G191">
        <f t="shared" si="18"/>
        <v>0.10004745076416843</v>
      </c>
      <c r="H191">
        <f t="shared" si="19"/>
        <v>0</v>
      </c>
    </row>
    <row r="192" spans="2:8" ht="12.75">
      <c r="B192">
        <v>157</v>
      </c>
      <c r="C192">
        <f t="shared" si="16"/>
        <v>0.15700000000000003</v>
      </c>
      <c r="D192" s="1">
        <f t="shared" si="14"/>
        <v>0</v>
      </c>
      <c r="E192">
        <f t="shared" si="15"/>
        <v>-0.0032490000000000028</v>
      </c>
      <c r="F192">
        <f t="shared" si="17"/>
        <v>0.09995254923583158</v>
      </c>
      <c r="G192">
        <f t="shared" si="18"/>
        <v>0.10004745076416843</v>
      </c>
      <c r="H192">
        <f t="shared" si="19"/>
        <v>0</v>
      </c>
    </row>
    <row r="193" spans="2:8" ht="12.75">
      <c r="B193">
        <v>158</v>
      </c>
      <c r="C193">
        <f t="shared" si="16"/>
        <v>0.15800000000000003</v>
      </c>
      <c r="D193" s="1">
        <f t="shared" si="14"/>
        <v>0</v>
      </c>
      <c r="E193">
        <f t="shared" si="15"/>
        <v>-0.003364000000000003</v>
      </c>
      <c r="F193">
        <f t="shared" si="17"/>
        <v>0.09995254923583158</v>
      </c>
      <c r="G193">
        <f t="shared" si="18"/>
        <v>0.10004745076416843</v>
      </c>
      <c r="H193">
        <f t="shared" si="19"/>
        <v>0</v>
      </c>
    </row>
    <row r="194" spans="2:8" ht="12.75">
      <c r="B194">
        <v>159</v>
      </c>
      <c r="C194">
        <f t="shared" si="16"/>
        <v>0.15900000000000003</v>
      </c>
      <c r="D194" s="1">
        <f t="shared" si="14"/>
        <v>0</v>
      </c>
      <c r="E194">
        <f t="shared" si="15"/>
        <v>-0.0034810000000000028</v>
      </c>
      <c r="F194">
        <f t="shared" si="17"/>
        <v>0.09995254923583158</v>
      </c>
      <c r="G194">
        <f t="shared" si="18"/>
        <v>0.10004745076416843</v>
      </c>
      <c r="H194">
        <f t="shared" si="19"/>
        <v>0</v>
      </c>
    </row>
    <row r="195" spans="2:8" ht="12.75">
      <c r="B195">
        <v>160</v>
      </c>
      <c r="C195">
        <f t="shared" si="16"/>
        <v>0.16000000000000003</v>
      </c>
      <c r="D195" s="1">
        <f t="shared" si="14"/>
        <v>0</v>
      </c>
      <c r="E195">
        <f t="shared" si="15"/>
        <v>-0.003600000000000003</v>
      </c>
      <c r="F195">
        <f t="shared" si="17"/>
        <v>0.09995254923583158</v>
      </c>
      <c r="G195">
        <f t="shared" si="18"/>
        <v>0.10004745076416843</v>
      </c>
      <c r="H195">
        <f t="shared" si="19"/>
        <v>0</v>
      </c>
    </row>
    <row r="196" spans="2:8" ht="12.75">
      <c r="B196">
        <v>161</v>
      </c>
      <c r="C196">
        <f t="shared" si="16"/>
        <v>0.16100000000000003</v>
      </c>
      <c r="D196" s="1">
        <f t="shared" si="14"/>
        <v>0</v>
      </c>
      <c r="E196">
        <f t="shared" si="15"/>
        <v>-0.0037210000000000034</v>
      </c>
      <c r="F196">
        <f t="shared" si="17"/>
        <v>0.09995254923583158</v>
      </c>
      <c r="G196">
        <f t="shared" si="18"/>
        <v>0.10004745076416843</v>
      </c>
      <c r="H196">
        <f t="shared" si="19"/>
        <v>0</v>
      </c>
    </row>
    <row r="197" spans="2:8" ht="12.75">
      <c r="B197">
        <v>162</v>
      </c>
      <c r="C197">
        <f t="shared" si="16"/>
        <v>0.16200000000000003</v>
      </c>
      <c r="D197" s="1">
        <f t="shared" si="14"/>
        <v>0</v>
      </c>
      <c r="E197">
        <f t="shared" si="15"/>
        <v>-0.0038440000000000032</v>
      </c>
      <c r="F197">
        <f t="shared" si="17"/>
        <v>0.09995254923583158</v>
      </c>
      <c r="G197">
        <f t="shared" si="18"/>
        <v>0.10004745076416843</v>
      </c>
      <c r="H197">
        <f t="shared" si="19"/>
        <v>0</v>
      </c>
    </row>
    <row r="198" spans="2:8" ht="12.75">
      <c r="B198">
        <v>163</v>
      </c>
      <c r="C198">
        <f t="shared" si="16"/>
        <v>0.163</v>
      </c>
      <c r="D198" s="1">
        <f t="shared" si="14"/>
        <v>0</v>
      </c>
      <c r="E198">
        <f t="shared" si="15"/>
        <v>-0.003969</v>
      </c>
      <c r="F198">
        <f t="shared" si="17"/>
        <v>0.09995254923583158</v>
      </c>
      <c r="G198">
        <f t="shared" si="18"/>
        <v>0.10004745076416843</v>
      </c>
      <c r="H198">
        <f t="shared" si="19"/>
        <v>0</v>
      </c>
    </row>
    <row r="199" spans="2:8" ht="12.75">
      <c r="B199">
        <v>164</v>
      </c>
      <c r="C199">
        <f t="shared" si="16"/>
        <v>0.164</v>
      </c>
      <c r="D199" s="1">
        <f t="shared" si="14"/>
        <v>0</v>
      </c>
      <c r="E199">
        <f t="shared" si="15"/>
        <v>-0.004096</v>
      </c>
      <c r="F199">
        <f t="shared" si="17"/>
        <v>0.09995254923583158</v>
      </c>
      <c r="G199">
        <f t="shared" si="18"/>
        <v>0.10004745076416843</v>
      </c>
      <c r="H199">
        <f t="shared" si="19"/>
        <v>0</v>
      </c>
    </row>
    <row r="200" spans="2:8" ht="12.75">
      <c r="B200">
        <v>165</v>
      </c>
      <c r="C200">
        <f t="shared" si="16"/>
        <v>0.165</v>
      </c>
      <c r="D200" s="1">
        <f t="shared" si="14"/>
        <v>0</v>
      </c>
      <c r="E200">
        <f t="shared" si="15"/>
        <v>-0.0042250000000000005</v>
      </c>
      <c r="F200">
        <f t="shared" si="17"/>
        <v>0.09995254923583158</v>
      </c>
      <c r="G200">
        <f t="shared" si="18"/>
        <v>0.10004745076416843</v>
      </c>
      <c r="H200">
        <f t="shared" si="19"/>
        <v>0</v>
      </c>
    </row>
    <row r="201" spans="2:8" ht="12.75">
      <c r="B201">
        <v>166</v>
      </c>
      <c r="C201">
        <f t="shared" si="16"/>
        <v>0.166</v>
      </c>
      <c r="D201" s="1">
        <f t="shared" si="14"/>
        <v>0</v>
      </c>
      <c r="E201">
        <f t="shared" si="15"/>
        <v>-0.0043560000000000005</v>
      </c>
      <c r="F201">
        <f t="shared" si="17"/>
        <v>0.09995254923583158</v>
      </c>
      <c r="G201">
        <f t="shared" si="18"/>
        <v>0.10004745076416843</v>
      </c>
      <c r="H201">
        <f t="shared" si="19"/>
        <v>0</v>
      </c>
    </row>
    <row r="202" spans="2:8" ht="12.75">
      <c r="B202">
        <v>167</v>
      </c>
      <c r="C202">
        <f t="shared" si="16"/>
        <v>0.167</v>
      </c>
      <c r="D202" s="1">
        <f t="shared" si="14"/>
        <v>0</v>
      </c>
      <c r="E202">
        <f t="shared" si="15"/>
        <v>-0.004489000000000001</v>
      </c>
      <c r="F202">
        <f t="shared" si="17"/>
        <v>0.09995254923583158</v>
      </c>
      <c r="G202">
        <f t="shared" si="18"/>
        <v>0.10004745076416843</v>
      </c>
      <c r="H202">
        <f t="shared" si="19"/>
        <v>0</v>
      </c>
    </row>
    <row r="203" spans="2:8" ht="12.75">
      <c r="B203">
        <v>168</v>
      </c>
      <c r="C203">
        <f t="shared" si="16"/>
        <v>0.168</v>
      </c>
      <c r="D203" s="1">
        <f t="shared" si="14"/>
        <v>0</v>
      </c>
      <c r="E203">
        <f t="shared" si="15"/>
        <v>-0.0046240000000000005</v>
      </c>
      <c r="F203">
        <f t="shared" si="17"/>
        <v>0.09995254923583158</v>
      </c>
      <c r="G203">
        <f t="shared" si="18"/>
        <v>0.10004745076416843</v>
      </c>
      <c r="H203">
        <f t="shared" si="19"/>
        <v>0</v>
      </c>
    </row>
    <row r="204" spans="2:8" ht="12.75">
      <c r="B204">
        <v>169</v>
      </c>
      <c r="C204">
        <f t="shared" si="16"/>
        <v>0.169</v>
      </c>
      <c r="D204" s="1">
        <f t="shared" si="14"/>
        <v>0</v>
      </c>
      <c r="E204">
        <f t="shared" si="15"/>
        <v>-0.0047610000000000005</v>
      </c>
      <c r="F204">
        <f t="shared" si="17"/>
        <v>0.09995254923583158</v>
      </c>
      <c r="G204">
        <f t="shared" si="18"/>
        <v>0.10004745076416843</v>
      </c>
      <c r="H204">
        <f t="shared" si="19"/>
        <v>0</v>
      </c>
    </row>
    <row r="205" spans="2:8" ht="12.75">
      <c r="B205">
        <v>170</v>
      </c>
      <c r="C205">
        <f t="shared" si="16"/>
        <v>0.17</v>
      </c>
      <c r="D205" s="1">
        <f aca="true" t="shared" si="20" ref="D205:D240">1/(($C$27*2*3.142)^0.5)*EXP((E205)/(2*$C$27))</f>
        <v>0</v>
      </c>
      <c r="E205">
        <f aca="true" t="shared" si="21" ref="E205:E240">-1*(C205-$C$18)^2</f>
        <v>-0.004900000000000001</v>
      </c>
      <c r="F205">
        <f t="shared" si="17"/>
        <v>0.09995254923583158</v>
      </c>
      <c r="G205">
        <f t="shared" si="18"/>
        <v>0.10004745076416843</v>
      </c>
      <c r="H205">
        <f t="shared" si="19"/>
        <v>0</v>
      </c>
    </row>
    <row r="206" spans="2:8" ht="12.75">
      <c r="B206">
        <v>171</v>
      </c>
      <c r="C206">
        <f t="shared" si="16"/>
        <v>0.171</v>
      </c>
      <c r="D206" s="1">
        <f t="shared" si="20"/>
        <v>0</v>
      </c>
      <c r="E206">
        <f t="shared" si="21"/>
        <v>-0.005041000000000001</v>
      </c>
      <c r="F206">
        <f t="shared" si="17"/>
        <v>0.09995254923583158</v>
      </c>
      <c r="G206">
        <f t="shared" si="18"/>
        <v>0.10004745076416843</v>
      </c>
      <c r="H206">
        <f t="shared" si="19"/>
        <v>0</v>
      </c>
    </row>
    <row r="207" spans="2:8" ht="12.75">
      <c r="B207">
        <v>172</v>
      </c>
      <c r="C207">
        <f t="shared" si="16"/>
        <v>0.17200000000000001</v>
      </c>
      <c r="D207" s="1">
        <f t="shared" si="20"/>
        <v>0</v>
      </c>
      <c r="E207">
        <f t="shared" si="21"/>
        <v>-0.005184000000000001</v>
      </c>
      <c r="F207">
        <f t="shared" si="17"/>
        <v>0.09995254923583158</v>
      </c>
      <c r="G207">
        <f t="shared" si="18"/>
        <v>0.10004745076416843</v>
      </c>
      <c r="H207">
        <f t="shared" si="19"/>
        <v>0</v>
      </c>
    </row>
    <row r="208" spans="2:8" ht="12.75">
      <c r="B208">
        <v>173</v>
      </c>
      <c r="C208">
        <f t="shared" si="16"/>
        <v>0.17300000000000001</v>
      </c>
      <c r="D208" s="1">
        <f t="shared" si="20"/>
        <v>0</v>
      </c>
      <c r="E208">
        <f t="shared" si="21"/>
        <v>-0.005329000000000001</v>
      </c>
      <c r="F208">
        <f t="shared" si="17"/>
        <v>0.09995254923583158</v>
      </c>
      <c r="G208">
        <f t="shared" si="18"/>
        <v>0.10004745076416843</v>
      </c>
      <c r="H208">
        <f t="shared" si="19"/>
        <v>0</v>
      </c>
    </row>
    <row r="209" spans="2:8" ht="12.75">
      <c r="B209">
        <v>174</v>
      </c>
      <c r="C209">
        <f t="shared" si="16"/>
        <v>0.17400000000000002</v>
      </c>
      <c r="D209" s="1">
        <f t="shared" si="20"/>
        <v>0</v>
      </c>
      <c r="E209">
        <f t="shared" si="21"/>
        <v>-0.005476000000000002</v>
      </c>
      <c r="F209">
        <f t="shared" si="17"/>
        <v>0.09995254923583158</v>
      </c>
      <c r="G209">
        <f t="shared" si="18"/>
        <v>0.10004745076416843</v>
      </c>
      <c r="H209">
        <f t="shared" si="19"/>
        <v>0</v>
      </c>
    </row>
    <row r="210" spans="2:8" ht="12.75">
      <c r="B210">
        <v>175</v>
      </c>
      <c r="C210">
        <f t="shared" si="16"/>
        <v>0.17500000000000002</v>
      </c>
      <c r="D210" s="1">
        <f t="shared" si="20"/>
        <v>0</v>
      </c>
      <c r="E210">
        <f t="shared" si="21"/>
        <v>-0.0056250000000000015</v>
      </c>
      <c r="F210">
        <f t="shared" si="17"/>
        <v>0.09995254923583158</v>
      </c>
      <c r="G210">
        <f t="shared" si="18"/>
        <v>0.10004745076416843</v>
      </c>
      <c r="H210">
        <f t="shared" si="19"/>
        <v>0</v>
      </c>
    </row>
    <row r="211" spans="2:8" ht="12.75">
      <c r="B211">
        <v>176</v>
      </c>
      <c r="C211">
        <f t="shared" si="16"/>
        <v>0.17600000000000002</v>
      </c>
      <c r="D211" s="1">
        <f t="shared" si="20"/>
        <v>0</v>
      </c>
      <c r="E211">
        <f t="shared" si="21"/>
        <v>-0.005776000000000002</v>
      </c>
      <c r="F211">
        <f t="shared" si="17"/>
        <v>0.09995254923583158</v>
      </c>
      <c r="G211">
        <f t="shared" si="18"/>
        <v>0.10004745076416843</v>
      </c>
      <c r="H211">
        <f t="shared" si="19"/>
        <v>0</v>
      </c>
    </row>
    <row r="212" spans="2:8" ht="12.75">
      <c r="B212">
        <v>177</v>
      </c>
      <c r="C212">
        <f t="shared" si="16"/>
        <v>0.17700000000000002</v>
      </c>
      <c r="D212" s="1">
        <f t="shared" si="20"/>
        <v>0</v>
      </c>
      <c r="E212">
        <f t="shared" si="21"/>
        <v>-0.005929000000000002</v>
      </c>
      <c r="F212">
        <f t="shared" si="17"/>
        <v>0.09995254923583158</v>
      </c>
      <c r="G212">
        <f t="shared" si="18"/>
        <v>0.10004745076416843</v>
      </c>
      <c r="H212">
        <f t="shared" si="19"/>
        <v>0</v>
      </c>
    </row>
    <row r="213" spans="2:8" ht="12.75">
      <c r="B213">
        <v>178</v>
      </c>
      <c r="C213">
        <f t="shared" si="16"/>
        <v>0.17800000000000002</v>
      </c>
      <c r="D213" s="1">
        <f t="shared" si="20"/>
        <v>0</v>
      </c>
      <c r="E213">
        <f t="shared" si="21"/>
        <v>-0.006084000000000002</v>
      </c>
      <c r="F213">
        <f t="shared" si="17"/>
        <v>0.09995254923583158</v>
      </c>
      <c r="G213">
        <f t="shared" si="18"/>
        <v>0.10004745076416843</v>
      </c>
      <c r="H213">
        <f t="shared" si="19"/>
        <v>0</v>
      </c>
    </row>
    <row r="214" spans="2:8" ht="12.75">
      <c r="B214">
        <v>179</v>
      </c>
      <c r="C214">
        <f t="shared" si="16"/>
        <v>0.17900000000000002</v>
      </c>
      <c r="D214" s="1">
        <f t="shared" si="20"/>
        <v>0</v>
      </c>
      <c r="E214">
        <f t="shared" si="21"/>
        <v>-0.006241000000000003</v>
      </c>
      <c r="F214">
        <f t="shared" si="17"/>
        <v>0.09995254923583158</v>
      </c>
      <c r="G214">
        <f t="shared" si="18"/>
        <v>0.10004745076416843</v>
      </c>
      <c r="H214">
        <f t="shared" si="19"/>
        <v>0</v>
      </c>
    </row>
    <row r="215" spans="2:8" ht="12.75">
      <c r="B215">
        <v>180</v>
      </c>
      <c r="C215">
        <f t="shared" si="16"/>
        <v>0.18000000000000002</v>
      </c>
      <c r="D215" s="1">
        <f t="shared" si="20"/>
        <v>0</v>
      </c>
      <c r="E215">
        <f t="shared" si="21"/>
        <v>-0.006400000000000003</v>
      </c>
      <c r="F215">
        <f t="shared" si="17"/>
        <v>0.09995254923583158</v>
      </c>
      <c r="G215">
        <f t="shared" si="18"/>
        <v>0.10004745076416843</v>
      </c>
      <c r="H215">
        <f t="shared" si="19"/>
        <v>0</v>
      </c>
    </row>
    <row r="216" spans="2:8" ht="12.75">
      <c r="B216">
        <v>181</v>
      </c>
      <c r="C216">
        <f t="shared" si="16"/>
        <v>0.18100000000000002</v>
      </c>
      <c r="D216" s="1">
        <f t="shared" si="20"/>
        <v>0</v>
      </c>
      <c r="E216">
        <f t="shared" si="21"/>
        <v>-0.006561000000000003</v>
      </c>
      <c r="F216">
        <f t="shared" si="17"/>
        <v>0.09995254923583158</v>
      </c>
      <c r="G216">
        <f t="shared" si="18"/>
        <v>0.10004745076416843</v>
      </c>
      <c r="H216">
        <f t="shared" si="19"/>
        <v>0</v>
      </c>
    </row>
    <row r="217" spans="2:8" ht="12.75">
      <c r="B217">
        <v>182</v>
      </c>
      <c r="C217">
        <f t="shared" si="16"/>
        <v>0.18200000000000002</v>
      </c>
      <c r="D217" s="1">
        <f t="shared" si="20"/>
        <v>0</v>
      </c>
      <c r="E217">
        <f t="shared" si="21"/>
        <v>-0.0067240000000000025</v>
      </c>
      <c r="F217">
        <f t="shared" si="17"/>
        <v>0.09995254923583158</v>
      </c>
      <c r="G217">
        <f t="shared" si="18"/>
        <v>0.10004745076416843</v>
      </c>
      <c r="H217">
        <f t="shared" si="19"/>
        <v>0</v>
      </c>
    </row>
    <row r="218" spans="2:8" ht="12.75">
      <c r="B218">
        <v>183</v>
      </c>
      <c r="C218">
        <f t="shared" si="16"/>
        <v>0.18300000000000002</v>
      </c>
      <c r="D218" s="1">
        <f t="shared" si="20"/>
        <v>0</v>
      </c>
      <c r="E218">
        <f t="shared" si="21"/>
        <v>-0.006889000000000003</v>
      </c>
      <c r="F218">
        <f t="shared" si="17"/>
        <v>0.09995254923583158</v>
      </c>
      <c r="G218">
        <f t="shared" si="18"/>
        <v>0.10004745076416843</v>
      </c>
      <c r="H218">
        <f t="shared" si="19"/>
        <v>0</v>
      </c>
    </row>
    <row r="219" spans="2:8" ht="12.75">
      <c r="B219">
        <v>184</v>
      </c>
      <c r="C219">
        <f t="shared" si="16"/>
        <v>0.18400000000000002</v>
      </c>
      <c r="D219" s="1">
        <f t="shared" si="20"/>
        <v>0</v>
      </c>
      <c r="E219">
        <f t="shared" si="21"/>
        <v>-0.007056000000000003</v>
      </c>
      <c r="F219">
        <f t="shared" si="17"/>
        <v>0.09995254923583158</v>
      </c>
      <c r="G219">
        <f t="shared" si="18"/>
        <v>0.10004745076416843</v>
      </c>
      <c r="H219">
        <f t="shared" si="19"/>
        <v>0</v>
      </c>
    </row>
    <row r="220" spans="2:8" ht="12.75">
      <c r="B220">
        <v>185</v>
      </c>
      <c r="C220">
        <f t="shared" si="16"/>
        <v>0.18500000000000003</v>
      </c>
      <c r="D220" s="1">
        <f t="shared" si="20"/>
        <v>0</v>
      </c>
      <c r="E220">
        <f t="shared" si="21"/>
        <v>-0.007225000000000003</v>
      </c>
      <c r="F220">
        <f t="shared" si="17"/>
        <v>0.09995254923583158</v>
      </c>
      <c r="G220">
        <f t="shared" si="18"/>
        <v>0.10004745076416843</v>
      </c>
      <c r="H220">
        <f t="shared" si="19"/>
        <v>0</v>
      </c>
    </row>
    <row r="221" spans="2:8" ht="12.75">
      <c r="B221">
        <v>186</v>
      </c>
      <c r="C221">
        <f t="shared" si="16"/>
        <v>0.18600000000000003</v>
      </c>
      <c r="D221" s="1">
        <f t="shared" si="20"/>
        <v>0</v>
      </c>
      <c r="E221">
        <f t="shared" si="21"/>
        <v>-0.007396000000000003</v>
      </c>
      <c r="F221">
        <f t="shared" si="17"/>
        <v>0.09995254923583158</v>
      </c>
      <c r="G221">
        <f t="shared" si="18"/>
        <v>0.10004745076416843</v>
      </c>
      <c r="H221">
        <f t="shared" si="19"/>
        <v>0</v>
      </c>
    </row>
    <row r="222" spans="2:8" ht="12.75">
      <c r="B222">
        <v>187</v>
      </c>
      <c r="C222">
        <f t="shared" si="16"/>
        <v>0.18700000000000003</v>
      </c>
      <c r="D222" s="1">
        <f t="shared" si="20"/>
        <v>0</v>
      </c>
      <c r="E222">
        <f t="shared" si="21"/>
        <v>-0.007569000000000004</v>
      </c>
      <c r="F222">
        <f t="shared" si="17"/>
        <v>0.09995254923583158</v>
      </c>
      <c r="G222">
        <f t="shared" si="18"/>
        <v>0.10004745076416843</v>
      </c>
      <c r="H222">
        <f t="shared" si="19"/>
        <v>0</v>
      </c>
    </row>
    <row r="223" spans="2:8" ht="12.75">
      <c r="B223">
        <v>188</v>
      </c>
      <c r="C223">
        <f t="shared" si="16"/>
        <v>0.188</v>
      </c>
      <c r="D223" s="1">
        <f t="shared" si="20"/>
        <v>0</v>
      </c>
      <c r="E223">
        <f t="shared" si="21"/>
        <v>-0.007743999999999999</v>
      </c>
      <c r="F223">
        <f t="shared" si="17"/>
        <v>0.09995254923583158</v>
      </c>
      <c r="G223">
        <f t="shared" si="18"/>
        <v>0.10004745076416843</v>
      </c>
      <c r="H223">
        <f t="shared" si="19"/>
        <v>0</v>
      </c>
    </row>
    <row r="224" spans="2:8" ht="12.75">
      <c r="B224">
        <v>189</v>
      </c>
      <c r="C224">
        <f t="shared" si="16"/>
        <v>0.189</v>
      </c>
      <c r="D224" s="1">
        <f t="shared" si="20"/>
        <v>0</v>
      </c>
      <c r="E224">
        <f t="shared" si="21"/>
        <v>-0.007921</v>
      </c>
      <c r="F224">
        <f t="shared" si="17"/>
        <v>0.09995254923583158</v>
      </c>
      <c r="G224">
        <f t="shared" si="18"/>
        <v>0.10004745076416843</v>
      </c>
      <c r="H224">
        <f t="shared" si="19"/>
        <v>0</v>
      </c>
    </row>
    <row r="225" spans="2:8" ht="12.75">
      <c r="B225">
        <v>190</v>
      </c>
      <c r="C225">
        <f t="shared" si="16"/>
        <v>0.19</v>
      </c>
      <c r="D225" s="1">
        <f t="shared" si="20"/>
        <v>0</v>
      </c>
      <c r="E225">
        <f t="shared" si="21"/>
        <v>-0.0081</v>
      </c>
      <c r="F225">
        <f t="shared" si="17"/>
        <v>0.09995254923583158</v>
      </c>
      <c r="G225">
        <f t="shared" si="18"/>
        <v>0.10004745076416843</v>
      </c>
      <c r="H225">
        <f t="shared" si="19"/>
        <v>0</v>
      </c>
    </row>
    <row r="226" spans="2:8" ht="12.75">
      <c r="B226">
        <v>191</v>
      </c>
      <c r="C226">
        <f t="shared" si="16"/>
        <v>0.191</v>
      </c>
      <c r="D226" s="1">
        <f t="shared" si="20"/>
        <v>0</v>
      </c>
      <c r="E226">
        <f t="shared" si="21"/>
        <v>-0.008281</v>
      </c>
      <c r="F226">
        <f t="shared" si="17"/>
        <v>0.09995254923583158</v>
      </c>
      <c r="G226">
        <f t="shared" si="18"/>
        <v>0.10004745076416843</v>
      </c>
      <c r="H226">
        <f t="shared" si="19"/>
        <v>0</v>
      </c>
    </row>
    <row r="227" spans="2:8" ht="12.75">
      <c r="B227">
        <v>192</v>
      </c>
      <c r="C227">
        <f t="shared" si="16"/>
        <v>0.192</v>
      </c>
      <c r="D227" s="1">
        <f t="shared" si="20"/>
        <v>0</v>
      </c>
      <c r="E227">
        <f t="shared" si="21"/>
        <v>-0.008464</v>
      </c>
      <c r="F227">
        <f t="shared" si="17"/>
        <v>0.09995254923583158</v>
      </c>
      <c r="G227">
        <f t="shared" si="18"/>
        <v>0.10004745076416843</v>
      </c>
      <c r="H227">
        <f t="shared" si="19"/>
        <v>0</v>
      </c>
    </row>
    <row r="228" spans="2:8" ht="12.75">
      <c r="B228">
        <v>193</v>
      </c>
      <c r="C228">
        <f t="shared" si="16"/>
        <v>0.193</v>
      </c>
      <c r="D228" s="1">
        <f t="shared" si="20"/>
        <v>0</v>
      </c>
      <c r="E228">
        <f t="shared" si="21"/>
        <v>-0.008649</v>
      </c>
      <c r="F228">
        <f t="shared" si="17"/>
        <v>0.09995254923583158</v>
      </c>
      <c r="G228">
        <f t="shared" si="18"/>
        <v>0.10004745076416843</v>
      </c>
      <c r="H228">
        <f t="shared" si="19"/>
        <v>0</v>
      </c>
    </row>
    <row r="229" spans="2:8" ht="12.75">
      <c r="B229">
        <v>194</v>
      </c>
      <c r="C229">
        <f aca="true" t="shared" si="22" ref="C229:C240">B229/$C$31*$C$18</f>
        <v>0.194</v>
      </c>
      <c r="D229" s="1">
        <f t="shared" si="20"/>
        <v>0</v>
      </c>
      <c r="E229">
        <f t="shared" si="21"/>
        <v>-0.008836</v>
      </c>
      <c r="F229">
        <f aca="true" t="shared" si="23" ref="F229:F240">$C$18-3.06*$C$28</f>
        <v>0.09995254923583158</v>
      </c>
      <c r="G229">
        <f aca="true" t="shared" si="24" ref="G229:G240">$C$18+3.06*$C$28</f>
        <v>0.10004745076416843</v>
      </c>
      <c r="H229">
        <f t="shared" si="19"/>
        <v>0</v>
      </c>
    </row>
    <row r="230" spans="2:8" ht="12.75">
      <c r="B230">
        <v>195</v>
      </c>
      <c r="C230">
        <f t="shared" si="22"/>
        <v>0.195</v>
      </c>
      <c r="D230" s="1">
        <f t="shared" si="20"/>
        <v>0</v>
      </c>
      <c r="E230">
        <f t="shared" si="21"/>
        <v>-0.009025</v>
      </c>
      <c r="F230">
        <f t="shared" si="23"/>
        <v>0.09995254923583158</v>
      </c>
      <c r="G230">
        <f t="shared" si="24"/>
        <v>0.10004745076416843</v>
      </c>
      <c r="H230">
        <f aca="true" t="shared" si="25" ref="H230:H237">0.5*(C230-C229)*((D229-D230)^2)^0.5</f>
        <v>0</v>
      </c>
    </row>
    <row r="231" spans="2:8" ht="12.75">
      <c r="B231">
        <v>196</v>
      </c>
      <c r="C231">
        <f t="shared" si="22"/>
        <v>0.196</v>
      </c>
      <c r="D231" s="1">
        <f t="shared" si="20"/>
        <v>0</v>
      </c>
      <c r="E231">
        <f t="shared" si="21"/>
        <v>-0.009216</v>
      </c>
      <c r="F231">
        <f t="shared" si="23"/>
        <v>0.09995254923583158</v>
      </c>
      <c r="G231">
        <f t="shared" si="24"/>
        <v>0.10004745076416843</v>
      </c>
      <c r="H231">
        <f t="shared" si="25"/>
        <v>0</v>
      </c>
    </row>
    <row r="232" spans="2:8" ht="12.75">
      <c r="B232">
        <v>197</v>
      </c>
      <c r="C232">
        <f t="shared" si="22"/>
        <v>0.197</v>
      </c>
      <c r="D232" s="1">
        <f t="shared" si="20"/>
        <v>0</v>
      </c>
      <c r="E232">
        <f t="shared" si="21"/>
        <v>-0.009409</v>
      </c>
      <c r="F232">
        <f t="shared" si="23"/>
        <v>0.09995254923583158</v>
      </c>
      <c r="G232">
        <f t="shared" si="24"/>
        <v>0.10004745076416843</v>
      </c>
      <c r="H232">
        <f t="shared" si="25"/>
        <v>0</v>
      </c>
    </row>
    <row r="233" spans="2:8" ht="12.75">
      <c r="B233">
        <v>198</v>
      </c>
      <c r="C233">
        <f t="shared" si="22"/>
        <v>0.198</v>
      </c>
      <c r="D233" s="1">
        <f t="shared" si="20"/>
        <v>0</v>
      </c>
      <c r="E233">
        <f t="shared" si="21"/>
        <v>-0.009604000000000001</v>
      </c>
      <c r="F233">
        <f t="shared" si="23"/>
        <v>0.09995254923583158</v>
      </c>
      <c r="G233">
        <f t="shared" si="24"/>
        <v>0.10004745076416843</v>
      </c>
      <c r="H233">
        <f t="shared" si="25"/>
        <v>0</v>
      </c>
    </row>
    <row r="234" spans="2:8" ht="12.75">
      <c r="B234">
        <v>199</v>
      </c>
      <c r="C234">
        <f t="shared" si="22"/>
        <v>0.199</v>
      </c>
      <c r="D234" s="1">
        <f t="shared" si="20"/>
        <v>0</v>
      </c>
      <c r="E234">
        <f t="shared" si="21"/>
        <v>-0.009801</v>
      </c>
      <c r="F234">
        <f t="shared" si="23"/>
        <v>0.09995254923583158</v>
      </c>
      <c r="G234">
        <f t="shared" si="24"/>
        <v>0.10004745076416843</v>
      </c>
      <c r="H234">
        <f t="shared" si="25"/>
        <v>0</v>
      </c>
    </row>
    <row r="235" spans="2:8" ht="12.75">
      <c r="B235">
        <v>200</v>
      </c>
      <c r="C235">
        <f t="shared" si="22"/>
        <v>0.2</v>
      </c>
      <c r="D235" s="1">
        <f t="shared" si="20"/>
        <v>0</v>
      </c>
      <c r="E235">
        <f t="shared" si="21"/>
        <v>-0.010000000000000002</v>
      </c>
      <c r="F235">
        <f t="shared" si="23"/>
        <v>0.09995254923583158</v>
      </c>
      <c r="G235">
        <f t="shared" si="24"/>
        <v>0.10004745076416843</v>
      </c>
      <c r="H235">
        <f t="shared" si="25"/>
        <v>0</v>
      </c>
    </row>
    <row r="236" spans="2:8" ht="12.75">
      <c r="B236">
        <v>201</v>
      </c>
      <c r="C236">
        <f t="shared" si="22"/>
        <v>0.20099999999999998</v>
      </c>
      <c r="D236" s="1">
        <f t="shared" si="20"/>
        <v>0</v>
      </c>
      <c r="E236">
        <f t="shared" si="21"/>
        <v>-0.010200999999999997</v>
      </c>
      <c r="F236">
        <f t="shared" si="23"/>
        <v>0.09995254923583158</v>
      </c>
      <c r="G236">
        <f t="shared" si="24"/>
        <v>0.10004745076416843</v>
      </c>
      <c r="H236">
        <f t="shared" si="25"/>
        <v>0</v>
      </c>
    </row>
    <row r="237" spans="2:8" ht="12.75">
      <c r="B237">
        <v>202</v>
      </c>
      <c r="C237">
        <f t="shared" si="22"/>
        <v>0.202</v>
      </c>
      <c r="D237" s="1">
        <f t="shared" si="20"/>
        <v>0</v>
      </c>
      <c r="E237">
        <f t="shared" si="21"/>
        <v>-0.010404000000000002</v>
      </c>
      <c r="F237">
        <f t="shared" si="23"/>
        <v>0.09995254923583158</v>
      </c>
      <c r="G237">
        <f t="shared" si="24"/>
        <v>0.10004745076416843</v>
      </c>
      <c r="H237">
        <f t="shared" si="25"/>
        <v>0</v>
      </c>
    </row>
    <row r="238" ht="12.75">
      <c r="D238" s="1"/>
    </row>
    <row r="239" spans="4:8" ht="12.75">
      <c r="D239" s="1"/>
      <c r="E239" t="s">
        <v>34</v>
      </c>
      <c r="H239">
        <f>SUM(H36:H237)</f>
        <v>25.72528100586579</v>
      </c>
    </row>
    <row r="240" ht="12.75">
      <c r="D240" s="1"/>
    </row>
  </sheetData>
  <hyperlinks>
    <hyperlink ref="A1" r:id="rId1" display="R.G.Holdich@Lboro.ac.uk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2003-06-05T20:05:37Z</dcterms:created>
  <dcterms:modified xsi:type="dcterms:W3CDTF">2003-06-07T13:51:43Z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